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O:\Hs_DiurMemshalti\02  ירושלים והסביבה\משרדי הממשלה\הנהלת בתי משפט\בית ספר לאבטחה ואגף הביטחון\פרוגרמה\פרוגרמה מעודכנת\"/>
    </mc:Choice>
  </mc:AlternateContent>
  <xr:revisionPtr revIDLastSave="0" documentId="13_ncr:1_{C033CA5A-F615-421E-A388-68BDDFABD134}" xr6:coauthVersionLast="47" xr6:coauthVersionMax="47" xr10:uidLastSave="{00000000-0000-0000-0000-000000000000}"/>
  <bookViews>
    <workbookView xWindow="-120" yWindow="-120" windowWidth="29040" windowHeight="17640" tabRatio="830" activeTab="1" xr2:uid="{00000000-000D-0000-FFFF-FFFF00000000}"/>
  </bookViews>
  <sheets>
    <sheet name="אגף הביטחון" sheetId="27" r:id="rId1"/>
    <sheet name="קשר וזיקות" sheetId="28" r:id="rId2"/>
    <sheet name="לשכ' המנהל  ויפ&quot;א" sheetId="6" state="hidden" r:id="rId3"/>
    <sheet name="ס' מנהל  -בקרה פיקוח ורכש ,עוזמ" sheetId="9" state="hidden" r:id="rId4"/>
    <sheet name="תקציבים, מחקר" sheetId="23" state="hidden" r:id="rId5"/>
    <sheet name="לשכה משפטית" sheetId="21" state="hidden" r:id="rId6"/>
    <sheet name="חטיבת שופטים" sheetId="7" state="hidden" r:id="rId7"/>
    <sheet name="בינוי לוגיסטקה ופרוג" sheetId="10" state="hidden" r:id="rId8"/>
    <sheet name="חשבות" sheetId="2" state="hidden" r:id="rId9"/>
    <sheet name="משאבי  אנוש , שרות" sheetId="5" state="hidden" r:id="rId10"/>
    <sheet name="מחשוב  " sheetId="16" state="hidden" r:id="rId11"/>
    <sheet name="ביקורת" sheetId="24" state="hidden" r:id="rId12"/>
    <sheet name="תפעול מזכירויות " sheetId="3" state="hidden" r:id="rId13"/>
  </sheets>
  <externalReferences>
    <externalReference r:id="rId14"/>
  </externalReferences>
  <definedNames>
    <definedName name="_xlnm.Print_Area" localSheetId="2">'לשכ'' המנהל  ויפ"א'!$A$1:$I$27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45" i="27" l="1"/>
  <c r="R45" i="27"/>
  <c r="L45" i="27"/>
  <c r="J45" i="27"/>
  <c r="I45" i="27"/>
  <c r="H45" i="27"/>
  <c r="G45" i="27"/>
  <c r="N43" i="27"/>
  <c r="Q43" i="27" s="1"/>
  <c r="K43" i="27"/>
  <c r="N42" i="27"/>
  <c r="Q42" i="27" s="1"/>
  <c r="U41" i="27"/>
  <c r="V41" i="27" s="1"/>
  <c r="N41" i="27"/>
  <c r="Q41" i="27" s="1"/>
  <c r="U40" i="27"/>
  <c r="V40" i="27" s="1"/>
  <c r="N40" i="27"/>
  <c r="Q40" i="27" s="1"/>
  <c r="K40" i="27"/>
  <c r="N39" i="27"/>
  <c r="Q39" i="27" s="1"/>
  <c r="N38" i="27"/>
  <c r="P38" i="27" s="1"/>
  <c r="P45" i="27" s="1"/>
  <c r="K38" i="27"/>
  <c r="U37" i="27"/>
  <c r="N37" i="27"/>
  <c r="K37" i="27"/>
  <c r="U34" i="27"/>
  <c r="N34" i="27"/>
  <c r="Q34" i="27" s="1"/>
  <c r="K34" i="27"/>
  <c r="K45" i="27" s="1"/>
  <c r="R33" i="27"/>
  <c r="L33" i="27"/>
  <c r="J33" i="27"/>
  <c r="I33" i="27"/>
  <c r="H33" i="27"/>
  <c r="G33" i="27"/>
  <c r="U32" i="27"/>
  <c r="V32" i="27" s="1"/>
  <c r="Q32" i="27"/>
  <c r="N32" i="27"/>
  <c r="N31" i="27"/>
  <c r="Q31" i="27" s="1"/>
  <c r="N30" i="27"/>
  <c r="Q30" i="27" s="1"/>
  <c r="N28" i="27"/>
  <c r="Q28" i="27" s="1"/>
  <c r="N27" i="27"/>
  <c r="Q27" i="27" s="1"/>
  <c r="N25" i="27"/>
  <c r="Q25" i="27" s="1"/>
  <c r="N24" i="27"/>
  <c r="Q24" i="27" s="1"/>
  <c r="M23" i="27"/>
  <c r="N23" i="27" s="1"/>
  <c r="P23" i="27" s="1"/>
  <c r="U22" i="27"/>
  <c r="M22" i="27"/>
  <c r="N22" i="27" s="1"/>
  <c r="K22" i="27"/>
  <c r="U21" i="27"/>
  <c r="M21" i="27"/>
  <c r="N21" i="27" s="1"/>
  <c r="P21" i="27" s="1"/>
  <c r="K21" i="27"/>
  <c r="U20" i="27"/>
  <c r="M20" i="27"/>
  <c r="N20" i="27" s="1"/>
  <c r="K20" i="27"/>
  <c r="U19" i="27"/>
  <c r="R19" i="27"/>
  <c r="R47" i="27" s="1"/>
  <c r="R49" i="27" s="1"/>
  <c r="L19" i="27"/>
  <c r="L47" i="27" s="1"/>
  <c r="J19" i="27"/>
  <c r="J47" i="27" s="1"/>
  <c r="I19" i="27"/>
  <c r="H19" i="27"/>
  <c r="H47" i="27" s="1"/>
  <c r="G19" i="27"/>
  <c r="G47" i="27" s="1"/>
  <c r="U18" i="27"/>
  <c r="V18" i="27" s="1"/>
  <c r="U17" i="27"/>
  <c r="V17" i="27" s="1"/>
  <c r="M16" i="27"/>
  <c r="N16" i="27" s="1"/>
  <c r="P16" i="27" s="1"/>
  <c r="U15" i="27"/>
  <c r="M15" i="27"/>
  <c r="N15" i="27" s="1"/>
  <c r="K15" i="27"/>
  <c r="U14" i="27"/>
  <c r="M14" i="27"/>
  <c r="N14" i="27" s="1"/>
  <c r="P14" i="27" s="1"/>
  <c r="K14" i="27"/>
  <c r="N13" i="27"/>
  <c r="P13" i="27" s="1"/>
  <c r="U12" i="27"/>
  <c r="V12" i="27" s="1"/>
  <c r="Q12" i="27"/>
  <c r="Q19" i="27" s="1"/>
  <c r="N12" i="27"/>
  <c r="U11" i="27"/>
  <c r="M11" i="27"/>
  <c r="N11" i="27" s="1"/>
  <c r="P11" i="27" s="1"/>
  <c r="K11" i="27"/>
  <c r="U10" i="27"/>
  <c r="V10" i="27" s="1"/>
  <c r="N10" i="27"/>
  <c r="P10" i="27" s="1"/>
  <c r="P9" i="27"/>
  <c r="N9" i="27"/>
  <c r="K9" i="27"/>
  <c r="U8" i="27"/>
  <c r="M8" i="27"/>
  <c r="N8" i="27" s="1"/>
  <c r="P8" i="27" s="1"/>
  <c r="K8" i="27"/>
  <c r="U7" i="27"/>
  <c r="M7" i="27"/>
  <c r="N7" i="27" s="1"/>
  <c r="K7" i="27"/>
  <c r="N45" i="27" l="1"/>
  <c r="V7" i="27"/>
  <c r="Q37" i="27"/>
  <c r="K19" i="27"/>
  <c r="I47" i="27"/>
  <c r="K33" i="27"/>
  <c r="V34" i="27"/>
  <c r="V37" i="27"/>
  <c r="P15" i="27"/>
  <c r="V15" i="27"/>
  <c r="N19" i="27"/>
  <c r="N47" i="27" s="1"/>
  <c r="V8" i="27"/>
  <c r="N33" i="27"/>
  <c r="P20" i="27"/>
  <c r="P33" i="27" s="1"/>
  <c r="V20" i="27"/>
  <c r="V21" i="27"/>
  <c r="V11" i="27"/>
  <c r="V14" i="27"/>
  <c r="K47" i="27"/>
  <c r="P22" i="27"/>
  <c r="V22" i="27"/>
  <c r="Q33" i="27"/>
  <c r="Q47" i="27" s="1"/>
  <c r="Q49" i="27" s="1"/>
  <c r="P7" i="27"/>
  <c r="P19" i="27" s="1"/>
  <c r="P47" i="27" s="1"/>
  <c r="P48" i="27" l="1"/>
  <c r="P49" i="27"/>
  <c r="P50" i="27" s="1"/>
  <c r="G29" i="3" l="1"/>
  <c r="E29" i="3"/>
  <c r="I27" i="3"/>
  <c r="I26" i="3"/>
  <c r="I25" i="3"/>
  <c r="I23" i="3"/>
  <c r="I21" i="3"/>
  <c r="I20" i="3"/>
  <c r="I18" i="3"/>
  <c r="I15" i="3"/>
  <c r="I14" i="3"/>
  <c r="I13" i="3"/>
  <c r="I12" i="3"/>
  <c r="I11" i="3"/>
  <c r="I10" i="3"/>
  <c r="I9" i="3"/>
  <c r="I7" i="3"/>
  <c r="I6" i="3"/>
  <c r="I5" i="3"/>
  <c r="I4" i="3"/>
  <c r="I3" i="3"/>
  <c r="H10" i="24"/>
  <c r="F10" i="24"/>
  <c r="J8" i="24"/>
  <c r="J7" i="24"/>
  <c r="J6" i="24"/>
  <c r="J5" i="24"/>
  <c r="J4" i="24"/>
  <c r="J3" i="24"/>
  <c r="F24" i="16"/>
  <c r="D24" i="16"/>
  <c r="H23" i="16"/>
  <c r="H22" i="16"/>
  <c r="H21" i="16"/>
  <c r="H20" i="16"/>
  <c r="H19" i="16"/>
  <c r="H18" i="16"/>
  <c r="H17" i="16"/>
  <c r="H16" i="16"/>
  <c r="H15" i="16"/>
  <c r="H14" i="16"/>
  <c r="H13" i="16"/>
  <c r="H12" i="16"/>
  <c r="H11" i="16"/>
  <c r="H10" i="16"/>
  <c r="H9" i="16"/>
  <c r="H8" i="16"/>
  <c r="H7" i="16"/>
  <c r="H5" i="16"/>
  <c r="H4" i="16"/>
  <c r="H3" i="16"/>
  <c r="G71" i="5"/>
  <c r="E71" i="5"/>
  <c r="I68" i="5"/>
  <c r="I67" i="5"/>
  <c r="I66" i="5"/>
  <c r="I65" i="5"/>
  <c r="G58" i="5"/>
  <c r="E58" i="5"/>
  <c r="I56" i="5"/>
  <c r="I55" i="5"/>
  <c r="I54" i="5"/>
  <c r="I53" i="5"/>
  <c r="I52" i="5"/>
  <c r="I51" i="5"/>
  <c r="G49" i="5"/>
  <c r="E49" i="5"/>
  <c r="I47" i="5"/>
  <c r="I46" i="5"/>
  <c r="G44" i="5"/>
  <c r="E44" i="5"/>
  <c r="I42" i="5"/>
  <c r="I41" i="5"/>
  <c r="I40" i="5"/>
  <c r="G38" i="5"/>
  <c r="E38" i="5"/>
  <c r="I36" i="5"/>
  <c r="I35" i="5"/>
  <c r="I34" i="5"/>
  <c r="I33" i="5"/>
  <c r="I32" i="5"/>
  <c r="I31" i="5"/>
  <c r="I30" i="5"/>
  <c r="I29" i="5"/>
  <c r="G27" i="5"/>
  <c r="E27" i="5"/>
  <c r="I25" i="5"/>
  <c r="I24" i="5"/>
  <c r="I23" i="5"/>
  <c r="I22" i="5"/>
  <c r="I21" i="5"/>
  <c r="I20" i="5"/>
  <c r="I19" i="5"/>
  <c r="I18" i="5"/>
  <c r="I17" i="5"/>
  <c r="I16" i="5"/>
  <c r="I15" i="5"/>
  <c r="I14" i="5"/>
  <c r="I13" i="5"/>
  <c r="I12" i="5"/>
  <c r="I11" i="5"/>
  <c r="I10" i="5"/>
  <c r="I9" i="5"/>
  <c r="I8" i="5"/>
  <c r="I7" i="5"/>
  <c r="I6" i="5"/>
  <c r="I5" i="5"/>
  <c r="I4" i="5"/>
  <c r="I3" i="5"/>
  <c r="G52" i="2"/>
  <c r="E52" i="2"/>
  <c r="I49" i="2"/>
  <c r="I48" i="2"/>
  <c r="I47" i="2"/>
  <c r="I46" i="2"/>
  <c r="I45" i="2"/>
  <c r="I44" i="2"/>
  <c r="I43" i="2"/>
  <c r="I42" i="2"/>
  <c r="I41" i="2"/>
  <c r="I40" i="2"/>
  <c r="I38" i="2"/>
  <c r="I37" i="2"/>
  <c r="I36" i="2"/>
  <c r="I35" i="2"/>
  <c r="I34" i="2"/>
  <c r="I33" i="2"/>
  <c r="I31" i="2"/>
  <c r="I30" i="2"/>
  <c r="I29" i="2"/>
  <c r="I28" i="2"/>
  <c r="I26" i="2"/>
  <c r="I25" i="2"/>
  <c r="I24" i="2"/>
  <c r="I21" i="2"/>
  <c r="I20" i="2"/>
  <c r="I19" i="2"/>
  <c r="I18" i="2"/>
  <c r="I17" i="2"/>
  <c r="I16" i="2"/>
  <c r="I15" i="2"/>
  <c r="I14" i="2"/>
  <c r="I13" i="2"/>
  <c r="I12" i="2"/>
  <c r="I11" i="2"/>
  <c r="I9" i="2"/>
  <c r="I8" i="2"/>
  <c r="I7" i="2"/>
  <c r="I6" i="2"/>
  <c r="I5" i="2"/>
  <c r="I4" i="2"/>
  <c r="I3" i="2"/>
  <c r="I52" i="2" s="1"/>
  <c r="I53" i="2" s="1"/>
  <c r="F15" i="10"/>
  <c r="D15" i="10"/>
  <c r="H12" i="10"/>
  <c r="H11" i="10"/>
  <c r="H10" i="10"/>
  <c r="H9" i="10"/>
  <c r="H8" i="10"/>
  <c r="H7" i="10"/>
  <c r="H6" i="10"/>
  <c r="H5" i="10"/>
  <c r="H4" i="10"/>
  <c r="H3" i="10"/>
  <c r="H15" i="10" s="1"/>
  <c r="H16" i="10" s="1"/>
  <c r="G17" i="7"/>
  <c r="E17" i="7"/>
  <c r="I13" i="7"/>
  <c r="I12" i="7"/>
  <c r="I11" i="7"/>
  <c r="I10" i="7"/>
  <c r="I9" i="7"/>
  <c r="I8" i="7"/>
  <c r="I7" i="7"/>
  <c r="I6" i="7"/>
  <c r="I5" i="7"/>
  <c r="I4" i="7"/>
  <c r="I3" i="7"/>
  <c r="I50" i="21"/>
  <c r="H50" i="21"/>
  <c r="G50" i="21"/>
  <c r="F50" i="21"/>
  <c r="J48" i="21"/>
  <c r="J47" i="21"/>
  <c r="J46" i="21"/>
  <c r="J45" i="21"/>
  <c r="J44" i="21"/>
  <c r="I43" i="21"/>
  <c r="H43" i="21"/>
  <c r="G43" i="21"/>
  <c r="F43" i="21"/>
  <c r="J42" i="21"/>
  <c r="J41" i="21"/>
  <c r="J40" i="21"/>
  <c r="I38" i="21"/>
  <c r="H38" i="21"/>
  <c r="G38" i="21"/>
  <c r="F38" i="21"/>
  <c r="J36" i="21"/>
  <c r="J35" i="21"/>
  <c r="J34" i="21"/>
  <c r="I32" i="21"/>
  <c r="H32" i="21"/>
  <c r="G32" i="21"/>
  <c r="F32" i="21"/>
  <c r="J30" i="21"/>
  <c r="J29" i="21"/>
  <c r="I26" i="21"/>
  <c r="H26" i="21"/>
  <c r="G26" i="21"/>
  <c r="F26" i="21"/>
  <c r="J23" i="21"/>
  <c r="J22" i="21"/>
  <c r="J21" i="21"/>
  <c r="J20" i="21"/>
  <c r="J19" i="21"/>
  <c r="I17" i="21"/>
  <c r="H17" i="21"/>
  <c r="G17" i="21"/>
  <c r="F17" i="21"/>
  <c r="J16" i="21"/>
  <c r="J15" i="21"/>
  <c r="J14" i="21"/>
  <c r="J13" i="21"/>
  <c r="J12" i="21"/>
  <c r="I11" i="21"/>
  <c r="H11" i="21"/>
  <c r="G11" i="21"/>
  <c r="F11" i="21"/>
  <c r="J9" i="21"/>
  <c r="J8" i="21"/>
  <c r="J7" i="21"/>
  <c r="J6" i="21"/>
  <c r="J5" i="21"/>
  <c r="J4" i="21"/>
  <c r="G27" i="23"/>
  <c r="F25" i="23"/>
  <c r="D25" i="23"/>
  <c r="H23" i="23"/>
  <c r="H22" i="23"/>
  <c r="H21" i="23"/>
  <c r="H20" i="23"/>
  <c r="H19" i="23"/>
  <c r="H18" i="23"/>
  <c r="F15" i="23"/>
  <c r="F16" i="23" s="1"/>
  <c r="E15" i="23"/>
  <c r="D15" i="23"/>
  <c r="H14" i="23"/>
  <c r="H13" i="23"/>
  <c r="H12" i="23"/>
  <c r="F11" i="23"/>
  <c r="E11" i="23"/>
  <c r="D11" i="23"/>
  <c r="H10" i="23"/>
  <c r="H9" i="23"/>
  <c r="H8" i="23"/>
  <c r="H7" i="23"/>
  <c r="H6" i="23"/>
  <c r="H5" i="23"/>
  <c r="H4" i="23"/>
  <c r="H3" i="23"/>
  <c r="G52" i="9"/>
  <c r="E52" i="9"/>
  <c r="I50" i="9"/>
  <c r="I49" i="9"/>
  <c r="I52" i="9" s="1"/>
  <c r="I48" i="9"/>
  <c r="G46" i="9"/>
  <c r="E46" i="9"/>
  <c r="I43" i="9"/>
  <c r="I42" i="9"/>
  <c r="I41" i="9"/>
  <c r="I40" i="9"/>
  <c r="I39" i="9"/>
  <c r="I38" i="9"/>
  <c r="I37" i="9"/>
  <c r="G35" i="9"/>
  <c r="E35" i="9"/>
  <c r="I33" i="9"/>
  <c r="I32" i="9"/>
  <c r="I31" i="9"/>
  <c r="I30" i="9"/>
  <c r="I29" i="9"/>
  <c r="I28" i="9"/>
  <c r="G26" i="9"/>
  <c r="E26" i="9"/>
  <c r="I23" i="9"/>
  <c r="I22" i="9"/>
  <c r="I21" i="9"/>
  <c r="I20" i="9"/>
  <c r="I19" i="9"/>
  <c r="I18" i="9"/>
  <c r="I17" i="9"/>
  <c r="I16" i="9"/>
  <c r="I15" i="9"/>
  <c r="I14" i="9"/>
  <c r="I13" i="9"/>
  <c r="I12" i="9"/>
  <c r="I11" i="9"/>
  <c r="G9" i="9"/>
  <c r="E9" i="9"/>
  <c r="I8" i="9"/>
  <c r="I7" i="9"/>
  <c r="I6" i="9"/>
  <c r="I5" i="9"/>
  <c r="I4" i="9"/>
  <c r="I3" i="9"/>
  <c r="F25" i="6"/>
  <c r="D25" i="6"/>
  <c r="H23" i="6"/>
  <c r="H22" i="6"/>
  <c r="H21" i="6"/>
  <c r="H20" i="6"/>
  <c r="F14" i="6"/>
  <c r="D14" i="6"/>
  <c r="H13" i="6"/>
  <c r="H12" i="6"/>
  <c r="H11" i="6"/>
  <c r="H10" i="6"/>
  <c r="H9" i="6"/>
  <c r="H8" i="6"/>
  <c r="H6" i="6"/>
  <c r="H4" i="6"/>
  <c r="H3" i="6"/>
  <c r="H25" i="23" l="1"/>
  <c r="J26" i="21"/>
  <c r="G56" i="9"/>
  <c r="I35" i="9"/>
  <c r="D16" i="23"/>
  <c r="D27" i="23" s="1"/>
  <c r="J32" i="21"/>
  <c r="E60" i="5"/>
  <c r="I44" i="5"/>
  <c r="I60" i="5" s="1"/>
  <c r="I61" i="5" s="1"/>
  <c r="J17" i="21"/>
  <c r="I26" i="9"/>
  <c r="H11" i="23"/>
  <c r="H15" i="23"/>
  <c r="H16" i="23" s="1"/>
  <c r="H27" i="23" s="1"/>
  <c r="H28" i="23" s="1"/>
  <c r="I55" i="21"/>
  <c r="J43" i="21"/>
  <c r="J50" i="21"/>
  <c r="I17" i="7"/>
  <c r="I18" i="7" s="1"/>
  <c r="I27" i="5"/>
  <c r="G60" i="5"/>
  <c r="I49" i="5"/>
  <c r="I58" i="5"/>
  <c r="I71" i="5"/>
  <c r="I38" i="5"/>
  <c r="I74" i="5"/>
  <c r="I72" i="5"/>
  <c r="H25" i="6"/>
  <c r="H26" i="6" s="1"/>
  <c r="E56" i="9"/>
  <c r="F27" i="23"/>
  <c r="J11" i="21"/>
  <c r="H55" i="21"/>
  <c r="H24" i="16"/>
  <c r="H25" i="16" s="1"/>
  <c r="H14" i="6"/>
  <c r="J10" i="24"/>
  <c r="J11" i="24" s="1"/>
  <c r="I29" i="3"/>
  <c r="I30" i="3" s="1"/>
  <c r="I9" i="9"/>
  <c r="I46" i="9"/>
  <c r="F55" i="21"/>
  <c r="J38" i="21"/>
  <c r="H15" i="6" l="1"/>
  <c r="J55" i="21"/>
  <c r="J56" i="21" s="1"/>
  <c r="I56" i="9"/>
  <c r="I57" i="9" s="1"/>
</calcChain>
</file>

<file path=xl/sharedStrings.xml><?xml version="1.0" encoding="utf-8"?>
<sst xmlns="http://schemas.openxmlformats.org/spreadsheetml/2006/main" count="734" uniqueCount="400">
  <si>
    <t xml:space="preserve">מס' </t>
  </si>
  <si>
    <t>פונקציה</t>
  </si>
  <si>
    <t xml:space="preserve">כמות עובדים </t>
  </si>
  <si>
    <t>כמות עובדים בחדר</t>
  </si>
  <si>
    <t>כמות חדרים</t>
  </si>
  <si>
    <t>סה"כ שטח נטו</t>
  </si>
  <si>
    <t>לשכה</t>
  </si>
  <si>
    <t>יועץ משפטי</t>
  </si>
  <si>
    <t>ביקורת</t>
  </si>
  <si>
    <t>סה"כ שטח ברוטו</t>
  </si>
  <si>
    <t>איזור</t>
  </si>
  <si>
    <t>מחלק/אגף</t>
  </si>
  <si>
    <t>הערות</t>
  </si>
  <si>
    <t>שטח לעובד/ יחידה נטו מ"ר</t>
  </si>
  <si>
    <t>מנהלת לשכה</t>
  </si>
  <si>
    <t>משכורות</t>
  </si>
  <si>
    <t>מרכז מידע טלפוני</t>
  </si>
  <si>
    <t>מזכירויות</t>
  </si>
  <si>
    <t>אנוש</t>
  </si>
  <si>
    <t>משפטית</t>
  </si>
  <si>
    <t>תביעות</t>
  </si>
  <si>
    <t>לשכה משפטית</t>
  </si>
  <si>
    <t>מנהל אגף</t>
  </si>
  <si>
    <t>סטודנטים</t>
  </si>
  <si>
    <t>חשבות</t>
  </si>
  <si>
    <t>משמעת</t>
  </si>
  <si>
    <t>בתי המשפט</t>
  </si>
  <si>
    <t>ומערכות</t>
  </si>
  <si>
    <t xml:space="preserve">מנהל אגף בכיר </t>
  </si>
  <si>
    <t>מנהל תחום תעבורה ועניינים מקומיים</t>
  </si>
  <si>
    <t>מנהל תחום בתי הדין לעבודה ונהלים</t>
  </si>
  <si>
    <t>לשכת מנהל בתי המשפט</t>
  </si>
  <si>
    <t>נגישות  למחלקת  משכורת</t>
  </si>
  <si>
    <t>תפעול מזכירויות</t>
  </si>
  <si>
    <t xml:space="preserve">אגף בינוי ולוגיסטיקה </t>
  </si>
  <si>
    <t>חטיבת</t>
  </si>
  <si>
    <t>אגף בכיר</t>
  </si>
  <si>
    <t>מחשוב</t>
  </si>
  <si>
    <t>מידע</t>
  </si>
  <si>
    <t>לשכת מנהל</t>
  </si>
  <si>
    <t xml:space="preserve">אגף מחשוב ומערכות </t>
  </si>
  <si>
    <t xml:space="preserve">חטיבת תפעול מזכירויות </t>
  </si>
  <si>
    <t>אגף בינוי לוגיסטיקה ופרוגראמות</t>
  </si>
  <si>
    <t xml:space="preserve">סה"כ </t>
  </si>
  <si>
    <t>סה"כ</t>
  </si>
  <si>
    <t>חדר ישיבות</t>
  </si>
  <si>
    <t>ורשמים</t>
  </si>
  <si>
    <t>ססמנכ"לית חטיבת השופטים והרשמים</t>
  </si>
  <si>
    <t>חטיבת השופטים ורשמים</t>
  </si>
  <si>
    <t>חטיבה/ אגף</t>
  </si>
  <si>
    <t>תחום</t>
  </si>
  <si>
    <t>רכזת לשכה</t>
  </si>
  <si>
    <t>מרכז בכיר</t>
  </si>
  <si>
    <t xml:space="preserve">מרכז </t>
  </si>
  <si>
    <t>רכז בכיר</t>
  </si>
  <si>
    <t xml:space="preserve">שופטים </t>
  </si>
  <si>
    <t>מרכז בכיר+מרכז</t>
  </si>
  <si>
    <t>ראש ענף תיקיון ורשומות</t>
  </si>
  <si>
    <t>תאום ובקרה, בקרה ורכש , הדרכה ופיתוח אירגוני (משפטנים),משמעת , ועדת שיחרורים</t>
  </si>
  <si>
    <t>אגף/  תחום</t>
  </si>
  <si>
    <t>מנהל תחום (תאום , פיקוח ובקרה)</t>
  </si>
  <si>
    <t>מנהל תחום (בקרה, פיקוח וניהול ידע)</t>
  </si>
  <si>
    <t>מרכז בכיר (תאום פיקוח ובקרה)</t>
  </si>
  <si>
    <t>משפטנים</t>
  </si>
  <si>
    <t>הדרכה</t>
  </si>
  <si>
    <t>סטודנט (עוזמ"ש)</t>
  </si>
  <si>
    <t>מרכז בכיר (הדרכה ופיתוח ארגוני -משפטנים)</t>
  </si>
  <si>
    <t>מרכז (הדרכה משפטנים)</t>
  </si>
  <si>
    <t>מנהל תחום הדרכה ופיתוח ארגוני (משפטנים)</t>
  </si>
  <si>
    <t>מנהל תחום בכיר (תאום פיקוח ובקרה)</t>
  </si>
  <si>
    <t>מנהל /ת תחום (פיתוח הדרכה, מכון עוזמ"ת)</t>
  </si>
  <si>
    <t>רכז/ת לשכה בכירה ב'</t>
  </si>
  <si>
    <t>ראש ענף (קניינות)</t>
  </si>
  <si>
    <t>מנהל אגף א' (רכש)</t>
  </si>
  <si>
    <t>סטודנט/ית (כלל התחומים)</t>
  </si>
  <si>
    <t>סגן מנהל בתי המשפט (סגן לענייני מנהל)</t>
  </si>
  <si>
    <t>מרכז/ת בכיר/ה (נכסים ולוגיסטיקה)</t>
  </si>
  <si>
    <t>מרכז/ת בכיר/ה (קניינות)</t>
  </si>
  <si>
    <t>מרכז (רכש)</t>
  </si>
  <si>
    <t>מרכז/ת קניינות)</t>
  </si>
  <si>
    <t>מנהל/ת תחום (מוסמך/ת רכש)</t>
  </si>
  <si>
    <t>מנהל תחום (רכש)</t>
  </si>
  <si>
    <t>ובקרה</t>
  </si>
  <si>
    <t>חדר תפעול/שרות</t>
  </si>
  <si>
    <t>סטודנט (חקירות ומשמעת)</t>
  </si>
  <si>
    <t>מרכז בכיר (משמעת)</t>
  </si>
  <si>
    <t>מנהל תחום (משמעת)</t>
  </si>
  <si>
    <t>פיתוח</t>
  </si>
  <si>
    <t>מנהלת לשכה (מנהל בתי המשפט)</t>
  </si>
  <si>
    <t>רכזת לשכה בכירה (לשכת מנכ"ל)</t>
  </si>
  <si>
    <t>יועץ מקצועי למנהל בתי המשפט</t>
  </si>
  <si>
    <t>עוזר משפטי לשופט</t>
  </si>
  <si>
    <t>סטודנט לשכת המנהל (אחה"צ)</t>
  </si>
  <si>
    <t>נהג (ועוזר למנהל בתי משפט)</t>
  </si>
  <si>
    <t>מרכז (פניות ציבור)</t>
  </si>
  <si>
    <t>מנהל בתי משפט</t>
  </si>
  <si>
    <t>יועץ מנהל בתי המשפט</t>
  </si>
  <si>
    <t>סטודנט (לשכה משפטית)</t>
  </si>
  <si>
    <t>מנהל ענף (מומחים)</t>
  </si>
  <si>
    <t>ממונה (פרויקט מהו"ת)</t>
  </si>
  <si>
    <t>ממונה (ייעוץ משפטי)</t>
  </si>
  <si>
    <t>מנהל תחום (סיוע משפטי למדינות זרות)</t>
  </si>
  <si>
    <t>רכז/ת בכיר/ה (גישור פרוייקט מהו"ת)</t>
  </si>
  <si>
    <t>מנהל/ת מחלקה בכיר/ה (ייעוץ משפטי)</t>
  </si>
  <si>
    <t>גישור</t>
  </si>
  <si>
    <t>תנאי שירות שופטים וכ"א</t>
  </si>
  <si>
    <t>חקיקה ומזכיריות</t>
  </si>
  <si>
    <t>הגנת פרטיות וחופש מידע</t>
  </si>
  <si>
    <t>הנהלת לשכה משפטית</t>
  </si>
  <si>
    <t>משרת ממונה בלשכה משפטית מקביל למשרה מנהל תחום</t>
  </si>
  <si>
    <t>רכזת לשכה לשכה (לשכה משפטית)</t>
  </si>
  <si>
    <t>עוזר/ת  ראשי/ת (יעוץ משפטי)</t>
  </si>
  <si>
    <t>סטודנט/ית למשפטים</t>
  </si>
  <si>
    <t>סגן/ית בכיר/ה ליועץ/ת המשפטי/ת</t>
  </si>
  <si>
    <t>מנהל/ת מחלקה בכיר/ה (יעוץ משפטי)</t>
  </si>
  <si>
    <t>מנהל/ת ענף (חופש המידע)</t>
  </si>
  <si>
    <t>מנהל תחום (חוק חופש המידע)</t>
  </si>
  <si>
    <t>סיוע משפטי למדינות זרות</t>
  </si>
  <si>
    <t>רכזת לשכה בכירה א'</t>
  </si>
  <si>
    <t>רכז בכיר (משאבי אנוש)</t>
  </si>
  <si>
    <t>רכז/ת בכיר/ה (משאבי אנוש)</t>
  </si>
  <si>
    <t>מנהל ענף תיקיון (מקבל קהל)</t>
  </si>
  <si>
    <t>מנהל אגף א' (משאבי אנוש)</t>
  </si>
  <si>
    <t>סמנכ"ל/ית בכיר/ה (ניהול ההון האנושי)</t>
  </si>
  <si>
    <t>סטודנט (ארכיב)</t>
  </si>
  <si>
    <t>סטודנט (לשכת סמנכ"לית הון אנושי)</t>
  </si>
  <si>
    <t>סטודנט (משאבי אנוש)</t>
  </si>
  <si>
    <t>סטודנט/ית (משאבי אנוש)</t>
  </si>
  <si>
    <t>סגן מנהל אגף א' (משאבי-אנוש)</t>
  </si>
  <si>
    <t>מרכז בכיר (משאבי אנוש)</t>
  </si>
  <si>
    <t>מרכז בכיר (רשומות סריקה וארכיון אלקטרוני</t>
  </si>
  <si>
    <t>מרכז/ת בכיר/ה (אמרכלות והון אנושי)</t>
  </si>
  <si>
    <t>מרכז/ת בכיר/ה (מעקב ובקרה - הון אנושי)</t>
  </si>
  <si>
    <t>מרכז/ת בכיר/ה (פיתוח הדרכה)</t>
  </si>
  <si>
    <t>מנהל תחום (גיוס ומיון)</t>
  </si>
  <si>
    <t>מנהל/ת תחום (מבנה ארגוני ותקינה)</t>
  </si>
  <si>
    <t>מינהל</t>
  </si>
  <si>
    <t>משאבי</t>
  </si>
  <si>
    <t>סה"כ מנהל משאבי אנוש</t>
  </si>
  <si>
    <t>שכר</t>
  </si>
  <si>
    <t>עידוד</t>
  </si>
  <si>
    <t>מנהל אגף (הדרכה)</t>
  </si>
  <si>
    <t>סטודנט (מכונות צילום - הדרכה)</t>
  </si>
  <si>
    <t>סטודנט (פיתוח ארגוני)</t>
  </si>
  <si>
    <t>מרכז (הדרכה)</t>
  </si>
  <si>
    <t>מרכז איכות ומצוינות</t>
  </si>
  <si>
    <t>מנהל תחום (איכות ומצויינות)</t>
  </si>
  <si>
    <t>מנהל תחום (תפעול הדרכה)</t>
  </si>
  <si>
    <t>מנהל/ת תחום (הדרכה)</t>
  </si>
  <si>
    <t>סה"כ הדרכה</t>
  </si>
  <si>
    <t>סטודנט (שכר עידוד)</t>
  </si>
  <si>
    <t>מרכז (תמרוץ תגמול)</t>
  </si>
  <si>
    <t>מנהל/ת תחום  (שכר עידוד)</t>
  </si>
  <si>
    <t>סה"כ שכר עידוד</t>
  </si>
  <si>
    <t xml:space="preserve">רווחה </t>
  </si>
  <si>
    <t>ותנאי</t>
  </si>
  <si>
    <t>שרות</t>
  </si>
  <si>
    <t>מנהל תחום (תנאי שירות ורווחה)</t>
  </si>
  <si>
    <t>מרכז  בכיר (רווחה)</t>
  </si>
  <si>
    <t>סה"כ רווחה ותנאי שרות</t>
  </si>
  <si>
    <t>תשלומים והוצאות</t>
  </si>
  <si>
    <t>חשבונאות ודיווח</t>
  </si>
  <si>
    <t>התחייבויות ופיקוח תקציבי</t>
  </si>
  <si>
    <t>הנהלת חשבות</t>
  </si>
  <si>
    <t>גזברות ארצית ותקבולים</t>
  </si>
  <si>
    <t>מנהל ענף (כספים וחשבונות - תשלומים)</t>
  </si>
  <si>
    <t>מרכז בכיר (כספים וחשבונות - תשלומים)</t>
  </si>
  <si>
    <t>מרכז בכיר (תשלומים)</t>
  </si>
  <si>
    <t>מרכז (כספים וחשבונות - תשלומים)</t>
  </si>
  <si>
    <t>מרכז (תשלומים)</t>
  </si>
  <si>
    <t>מנהל תחום (הוצאות ותשלומים)</t>
  </si>
  <si>
    <t>סטודנט (סריקה - משכורת)</t>
  </si>
  <si>
    <t>סגן/ית מנהל/ת אגף א' (משכורת)</t>
  </si>
  <si>
    <t>מרכז בכיר (משכורת)</t>
  </si>
  <si>
    <t>מרכז (משכורת)</t>
  </si>
  <si>
    <t>מרכז /ת (משכורת)</t>
  </si>
  <si>
    <t>מנהל תחום (משכורת) סגל שיפוטי</t>
  </si>
  <si>
    <t>מנהל/ת אגף א' (משכורת)</t>
  </si>
  <si>
    <t>מרכז/ת בכיר/ה (חשבונאות ודיווח)</t>
  </si>
  <si>
    <t>מרכז/ת (חשבונאות ודיווח)</t>
  </si>
  <si>
    <t>מנהל תחום (חשבונאי ראשי)</t>
  </si>
  <si>
    <t>סגן מנהל תחום (התקשרויות רכש פיקוח תקציב</t>
  </si>
  <si>
    <t>מרכז (התקשרויות רכש ופיקוח תקציבי)</t>
  </si>
  <si>
    <t>מרכז/ת (התחייבויות)</t>
  </si>
  <si>
    <t>מנהלת תחום (פיקוח תקציבי)</t>
  </si>
  <si>
    <t>סטודנט (חשבות)</t>
  </si>
  <si>
    <t>מנהל תחום (מבקר כספים, חשבונות וגזברות)</t>
  </si>
  <si>
    <t>מנהל תחום (פנסיה)</t>
  </si>
  <si>
    <t>מנהל ענף (גזברות ארצית )</t>
  </si>
  <si>
    <t>סטודנט (גזברות)</t>
  </si>
  <si>
    <t>מרכז בכיר (גזברות ארצית)</t>
  </si>
  <si>
    <t>מרכז (החזרים גזברות ארצית)</t>
  </si>
  <si>
    <t>סגן ממונה (הכנסות ותקבולים)</t>
  </si>
  <si>
    <t>מנהל/ת תחום בכיר/ה (גזברות ארצית)</t>
  </si>
  <si>
    <t>סגן גזבר ארצי</t>
  </si>
  <si>
    <t>ממונה (תקבולים- גזברות ארצית)</t>
  </si>
  <si>
    <t>סמנכ"ל בכיר (תכנון, בינוי ולוגיסטיקה)</t>
  </si>
  <si>
    <t>מרכז בכיר (נכסים ולוגיסטיקה)</t>
  </si>
  <si>
    <t>מרכז (רכב/תחבורה)</t>
  </si>
  <si>
    <t>מרכז/ת (נכסים ולוגיסטיקה)</t>
  </si>
  <si>
    <t>מנהל תחום בכיר ( פרוגרמות ומע' ניהול)</t>
  </si>
  <si>
    <t>מנהל  תחום (בנא"מ)</t>
  </si>
  <si>
    <t>מנהל תחום (תכנון וניהול פרויקטים)</t>
  </si>
  <si>
    <t>ממונה (נגישות ובטיחות)</t>
  </si>
  <si>
    <t>סטודנט</t>
  </si>
  <si>
    <t>מנהל אגף יישומים</t>
  </si>
  <si>
    <t>מנהל תחום בכיר (טכנולוגיה ופיתוח)</t>
  </si>
  <si>
    <t>ר' תחום בכיר מוסמך מתולוגיות סייבר)</t>
  </si>
  <si>
    <t>רכזת לשכה בכירה ב'</t>
  </si>
  <si>
    <t>מרכז בכיר (תיאום ומעב)</t>
  </si>
  <si>
    <t>מרכז נותני שירותים (מערכות מידע ומחשוב)</t>
  </si>
  <si>
    <t>סטודנט (מחשוב )</t>
  </si>
  <si>
    <t>מנהלי תשתיות וטכנולוגיה</t>
  </si>
  <si>
    <t>ממונה IT , וממונה תקשורת</t>
  </si>
  <si>
    <t>מנהלי פרויקטים</t>
  </si>
  <si>
    <t>המבקרת הפנימית -ראש אגף בכיר)</t>
  </si>
  <si>
    <t>מנהלת תחום בכיר - ביקות פנימית</t>
  </si>
  <si>
    <t>מנהל תחום - ביקורת פנימית</t>
  </si>
  <si>
    <t>סמנכ"ל בכיר- תפעול מזכירויות</t>
  </si>
  <si>
    <t>מנהל תחום  מקצועי -פלילי ונוער</t>
  </si>
  <si>
    <t>מנהל תחום  אזרחי ומשפחה</t>
  </si>
  <si>
    <t>מנהלת תחום  מרכז מידע ארצי</t>
  </si>
  <si>
    <t>מנהל תחום מערכות מינהל</t>
  </si>
  <si>
    <t>מנהל אגף א מזכירויות</t>
  </si>
  <si>
    <t>ניהול רשומות</t>
  </si>
  <si>
    <t>מנהל ענף</t>
  </si>
  <si>
    <t>ועדת שיחרורים</t>
  </si>
  <si>
    <t>ראש ענף</t>
  </si>
  <si>
    <t>מנהל ענף רשומות/מאגרים</t>
  </si>
  <si>
    <t>מנהלת תחום - מזכיר ראשי, וועדות שיחרורים</t>
  </si>
  <si>
    <t>יפ"א</t>
  </si>
  <si>
    <t xml:space="preserve">פיתוח </t>
  </si>
  <si>
    <t xml:space="preserve">ארגוני </t>
  </si>
  <si>
    <t>מנהל תחום בכיר</t>
  </si>
  <si>
    <t>תקצוב תכנון וביצוע</t>
  </si>
  <si>
    <t>אגף</t>
  </si>
  <si>
    <t>מנהל אגף בכיר תכנון ופיתוח מדיניות</t>
  </si>
  <si>
    <t>מנהלת תחום בכירה  תקצוב תמחור, ותכניות</t>
  </si>
  <si>
    <t>מנהלת תחום בכירה  תוכניות עבודה</t>
  </si>
  <si>
    <t>מנהלת תחום בכיר יעדים , מחקר, כלכלי ומדידה</t>
  </si>
  <si>
    <t>רכז בכיר פיקוח ובקרהותוכניות עבודה</t>
  </si>
  <si>
    <t>מנהלת לשכה - מרכז</t>
  </si>
  <si>
    <t>סטודנט יעדים ומדידה</t>
  </si>
  <si>
    <t>מחקר</t>
  </si>
  <si>
    <t>מנהלת אגף</t>
  </si>
  <si>
    <t>מנהל תחום- חוקרת</t>
  </si>
  <si>
    <t>מנהל תחום- משפטנית חוקרת</t>
  </si>
  <si>
    <t>סה"כ תקציבים תכנון ופיתוח</t>
  </si>
  <si>
    <t>סה"כ מחקר</t>
  </si>
  <si>
    <t>חדר תפעול</t>
  </si>
  <si>
    <t>סה"כ תקצוב ,תכנון ,ופיתח ומחקר</t>
  </si>
  <si>
    <t xml:space="preserve">תאום </t>
  </si>
  <si>
    <t>חטיבה</t>
  </si>
  <si>
    <t>סגן</t>
  </si>
  <si>
    <t>מנהל</t>
  </si>
  <si>
    <t xml:space="preserve">בקרה </t>
  </si>
  <si>
    <t>פיקוח</t>
  </si>
  <si>
    <t>ורכש</t>
  </si>
  <si>
    <t xml:space="preserve">בתי משפט </t>
  </si>
  <si>
    <t>קהילתיים</t>
  </si>
  <si>
    <t>שופט נשיא</t>
  </si>
  <si>
    <t>מנהלי תחומים</t>
  </si>
  <si>
    <t>מרכז בכיר תאום ובקרה</t>
  </si>
  <si>
    <t>סה"כ בתי משפט קילתיים</t>
  </si>
  <si>
    <t>סה"כ הדרכה ופיתוח ארגוני משפטנים</t>
  </si>
  <si>
    <t>סה"כ משמעת</t>
  </si>
  <si>
    <t>סה"כ תאום ובקרה</t>
  </si>
  <si>
    <t>סה"כ בקרה, פיקוח, ורכש</t>
  </si>
  <si>
    <t>סה"כ כללי נטו</t>
  </si>
  <si>
    <t>סמנכ"ל</t>
  </si>
  <si>
    <t xml:space="preserve">מנהל תחום </t>
  </si>
  <si>
    <t>מרכזים</t>
  </si>
  <si>
    <t>ניהול ידע וחדשנות</t>
  </si>
  <si>
    <t>מנהלי תחום</t>
  </si>
  <si>
    <t>מרכזים בכירים</t>
  </si>
  <si>
    <t>מרכז מעקב ובקרה - משפט קהילתי ומתנדבים</t>
  </si>
  <si>
    <t>מנהל תחום תקציבים ותרגומים, הקלטות</t>
  </si>
  <si>
    <t>מנהלת תחום דאר</t>
  </si>
  <si>
    <t>ארכיב ועדת שחרורים</t>
  </si>
  <si>
    <t>אירגוני</t>
  </si>
  <si>
    <t>ארכיב תלונות ציבור</t>
  </si>
  <si>
    <t>ארכיב תוכניות, שילוט</t>
  </si>
  <si>
    <t>ארכיב תיקי משכורות שופטים</t>
  </si>
  <si>
    <t>ארכיב דוחות,</t>
  </si>
  <si>
    <t>רכזת לשכה/מרכז</t>
  </si>
  <si>
    <t>נאמני מיחשוב</t>
  </si>
  <si>
    <t>מנהלת תחום תנאי שופטים ופרט</t>
  </si>
  <si>
    <t>מרכזים  בכירים</t>
  </si>
  <si>
    <t>מרכזות</t>
  </si>
  <si>
    <t>מערכתי</t>
  </si>
  <si>
    <t>י"ח שרות</t>
  </si>
  <si>
    <t>מרכז</t>
  </si>
  <si>
    <t>סה"כ י"ח שרות</t>
  </si>
  <si>
    <t>סה"כ נטו</t>
  </si>
  <si>
    <t>המתנה</t>
  </si>
  <si>
    <t>פינת קפה/ מטבחון</t>
  </si>
  <si>
    <t>סטודנטים  תקציבים</t>
  </si>
  <si>
    <t>מחסן ציוד- גלימות ,מתנות,תיקים שופטים</t>
  </si>
  <si>
    <t>סמנכ"ל בכיר - חשב</t>
  </si>
  <si>
    <t>מנהל אגף - סגן חשב</t>
  </si>
  <si>
    <t>חטיבת משאבי אנוש, הדרכה(מעוף) ,רווחה, שכר עידוד ויחידת שרות</t>
  </si>
  <si>
    <t>עובדי מיחשוב</t>
  </si>
  <si>
    <t>עו"ד</t>
  </si>
  <si>
    <t>מחסן  ניפוק ציוד משרדי</t>
  </si>
  <si>
    <t>מנהל תחום מובילים דיגטליים</t>
  </si>
  <si>
    <t>מרכז בכיר (מביל דיגיטלי)</t>
  </si>
  <si>
    <t>מנהל תחום</t>
  </si>
  <si>
    <t>מחלקה/אגף</t>
  </si>
  <si>
    <t>ראש אגף בכיר ( מיחשוב ומערכות מידע)</t>
  </si>
  <si>
    <t>מנהלת אגף ( טכנולוגיות - יישום ותפעול)</t>
  </si>
  <si>
    <t>מנהל תחום (יישום אבטחת מידע)</t>
  </si>
  <si>
    <t>מנהל תחום ?!?</t>
  </si>
  <si>
    <t>טיפוס</t>
  </si>
  <si>
    <t>סוג עמדת עבודה</t>
  </si>
  <si>
    <t>ס</t>
  </si>
  <si>
    <t>C</t>
  </si>
  <si>
    <t>D</t>
  </si>
  <si>
    <t>E</t>
  </si>
  <si>
    <t>חדר ל - 2 עובדים</t>
  </si>
  <si>
    <t>G</t>
  </si>
  <si>
    <t>פירוט שטחים וכ"א - מצב נדרש</t>
  </si>
  <si>
    <t>מקדם ברוטו נטו =</t>
  </si>
  <si>
    <t>פירוט  כ"א</t>
  </si>
  <si>
    <t>שטחים [מ"ר] נטו</t>
  </si>
  <si>
    <t>מס'</t>
  </si>
  <si>
    <t>יחידה</t>
  </si>
  <si>
    <t>תיאור</t>
  </si>
  <si>
    <t>מצבת כ"א</t>
  </si>
  <si>
    <t>סטודנט/מתנדב/שירות לאומי/ מתמחה</t>
  </si>
  <si>
    <t>מיקור חוץ</t>
  </si>
  <si>
    <t>גידול עתידי</t>
  </si>
  <si>
    <t>כמות עמדה / חדר</t>
  </si>
  <si>
    <t>שטח לעמדת עבודה [מ"ר]</t>
  </si>
  <si>
    <t>סה"כ שטח נטו [מ"ר]</t>
  </si>
  <si>
    <t>משרדים</t>
  </si>
  <si>
    <t>תמך יעודי וקומתי</t>
  </si>
  <si>
    <t>מרתף</t>
  </si>
  <si>
    <t>סה"כ ביניים</t>
  </si>
  <si>
    <t xml:space="preserve"> ---</t>
  </si>
  <si>
    <t>סה"כ כולל</t>
  </si>
  <si>
    <t>סה"כ שטח ברוטו [מ"ר]</t>
  </si>
  <si>
    <t>הנהלת בתי המשפט</t>
  </si>
  <si>
    <t xml:space="preserve">הנהלת בתי המשפט </t>
  </si>
  <si>
    <t>מנהל אגף הדרכה</t>
  </si>
  <si>
    <t>חדר ל - 3 סטודנטים</t>
  </si>
  <si>
    <t>מטבחון</t>
  </si>
  <si>
    <t>04.04.2022</t>
  </si>
  <si>
    <t>אגף הביטחון</t>
  </si>
  <si>
    <t>סמנכ"ל לביטחון ותפקידים מיוחדים</t>
  </si>
  <si>
    <t>מנהלת לשכה (סמנכ"ל)</t>
  </si>
  <si>
    <t>מנהל אגף חרום</t>
  </si>
  <si>
    <t>מנהל תחום אבטחת בתי המשפט</t>
  </si>
  <si>
    <t>מנהל תחום המטה מבצעים ותפק"מ</t>
  </si>
  <si>
    <t>אמרכלית ארצית -מנהלת תחום</t>
  </si>
  <si>
    <t>מרכזת בכירה פיתוח ארגוני +מרכז בכיר נכסים ולוגיסטטיקה</t>
  </si>
  <si>
    <t>מרכזת בכירה מודיעין + מרכזת בכירה מהמנות ובדיקות בטחון</t>
  </si>
  <si>
    <t>מרכזת נכסים ולוגיסטיקה +סטודנט</t>
  </si>
  <si>
    <t>תאי שרותים *2</t>
  </si>
  <si>
    <t>ביה"ס לאבטחה</t>
  </si>
  <si>
    <t>מנהל תחום מד"ר ביה"ס להדרכה</t>
  </si>
  <si>
    <t>מרכזת בכירה הדרכה ארצית</t>
  </si>
  <si>
    <t>חדר מדריכים (15 מדריכים)</t>
  </si>
  <si>
    <t>מקלחון*2</t>
  </si>
  <si>
    <t>שרותים*2</t>
  </si>
  <si>
    <t>ימי  אימון והכשרה 200-210 ימים בשנה</t>
  </si>
  <si>
    <t>כיתות הדרכה</t>
  </si>
  <si>
    <t xml:space="preserve">כיתות הדרה  ל24 </t>
  </si>
  <si>
    <t>כיתת מחשבים</t>
  </si>
  <si>
    <t>לצורך מיון והערכה</t>
  </si>
  <si>
    <t>כל קורס 8 ימים</t>
  </si>
  <si>
    <t>מחסן לוגיסטי(ציד מאבטח , עזרה ראשונה פבילטורים, שולחנות כבאות</t>
  </si>
  <si>
    <t>כיתות הדרכה עבור קורסים במקביל  מאובזרות בכלל אמצאי הדרכה</t>
  </si>
  <si>
    <t>מחסן ציוד(ציוד קרב מגע ומזרונים)</t>
  </si>
  <si>
    <t xml:space="preserve">חדר ישיבות </t>
  </si>
  <si>
    <t>אימונים</t>
  </si>
  <si>
    <t>אולם קרב מגע</t>
  </si>
  <si>
    <t>מאבטחים-800</t>
  </si>
  <si>
    <t>מלתחה ומקלחות לגברים</t>
  </si>
  <si>
    <t>מלתחה ומקלחות לנשים</t>
  </si>
  <si>
    <t>אולם סימולטור</t>
  </si>
  <si>
    <t>באימון 24 מתאמנים</t>
  </si>
  <si>
    <t>חדר תחקיר</t>
  </si>
  <si>
    <t>חדר נשק</t>
  </si>
  <si>
    <t>מטווח</t>
  </si>
  <si>
    <t>130 ימי אימון משמר בתי המשפט</t>
  </si>
  <si>
    <t>מסלול ריצה מעגלי -לפחות 400 מ'</t>
  </si>
  <si>
    <t>ריצת 1000 מ' כל בוקר</t>
  </si>
  <si>
    <t>הסעדה</t>
  </si>
  <si>
    <t>כ -60 מקומות אירוח</t>
  </si>
  <si>
    <t>הלנה(כולל שרותים ומקלחת)</t>
  </si>
  <si>
    <t>\</t>
  </si>
  <si>
    <t>2 - 3 בחדר</t>
  </si>
  <si>
    <t xml:space="preserve">  קשרים פונציונליים - __אגף הבטחון ___ - 2022</t>
  </si>
  <si>
    <t xml:space="preserve">       הקשרים בין גושים השונים ובתוך הגושים מובאים להלן במטריצות יחסי קרבה ריחוק.</t>
  </si>
  <si>
    <t xml:space="preserve">
  מקרא:
  5: צמידות נדרשת
  4: קירבה חשובה
  3: קירבה אפשרית
  2: אדישות
  1: ריחוק רצוי
  0: ריחוק נדרש</t>
  </si>
  <si>
    <t>הלנה</t>
  </si>
  <si>
    <t>מסלול ריצה</t>
  </si>
  <si>
    <t>כיתת מחשב</t>
  </si>
  <si>
    <t>מטה אגף הבטחון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</si>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</sst>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 &quot;₪&quot;\ * #,##0_ ;_ &quot;₪&quot;\ * \-#,##0_ ;_ &quot;₪&quot;\ * &quot;-&quot;_ ;_ @_ "/>
    <numFmt numFmtId="41" formatCode="_ * #,##0_ ;_ * \-#,##0_ ;_ * &quot;-&quot;_ ;_ @_ "/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#,##0.0"/>
    <numFmt numFmtId="165" formatCode="0.0"/>
  </numFmts>
  <fonts count="30">
    <font>
      <sz val="10"/>
      <name val="Arial"/>
      <family val="2"/>
      <charset val="177"/>
    </font>
    <font>
      <sz val="10"/>
      <color theme="1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b/>
      <sz val="16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12"/>
      <color rgb="FF002060"/>
      <name val="David"/>
      <family val="2"/>
    </font>
    <font>
      <sz val="12"/>
      <color theme="1"/>
      <name val="David"/>
      <family val="2"/>
    </font>
    <font>
      <b/>
      <sz val="16"/>
      <color rgb="FF002060"/>
      <name val="Guttman Yad-Brush"/>
      <family val="2"/>
      <charset val="177"/>
    </font>
    <font>
      <b/>
      <sz val="16"/>
      <color rgb="FF002060"/>
      <name val="David"/>
      <family val="2"/>
      <charset val="177"/>
    </font>
    <font>
      <b/>
      <sz val="10"/>
      <color rgb="FF002060"/>
      <name val="David"/>
      <family val="2"/>
      <charset val="177"/>
    </font>
    <font>
      <sz val="12"/>
      <color rgb="FF002060"/>
      <name val="David"/>
      <family val="2"/>
      <charset val="177"/>
    </font>
    <font>
      <sz val="12"/>
      <name val="David"/>
      <family val="2"/>
    </font>
    <font>
      <sz val="11"/>
      <name val="David"/>
      <family val="2"/>
    </font>
    <font>
      <sz val="12"/>
      <color theme="9" tint="-0.49992370372631001"/>
      <name val="David"/>
      <family val="2"/>
      <charset val="177"/>
    </font>
    <font>
      <sz val="11"/>
      <color rgb="FF002060"/>
      <name val="Arial"/>
      <family val="2"/>
      <charset val="177"/>
      <scheme val="minor"/>
    </font>
    <font>
      <sz val="11"/>
      <color theme="9" tint="-0.49992370372631001"/>
      <name val="Arial"/>
      <family val="2"/>
      <charset val="177"/>
      <scheme val="minor"/>
    </font>
    <font>
      <b/>
      <sz val="11"/>
      <color rgb="FF002060"/>
      <name val="David"/>
      <family val="2"/>
    </font>
    <font>
      <b/>
      <sz val="9"/>
      <color rgb="FF002060"/>
      <name val="David"/>
      <family val="2"/>
    </font>
    <font>
      <b/>
      <sz val="16"/>
      <color theme="0"/>
      <name val="David"/>
      <family val="2"/>
    </font>
    <font>
      <sz val="10"/>
      <name val="Arial"/>
      <family val="2"/>
      <charset val="177"/>
    </font>
    <font>
      <b/>
      <sz val="15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70C0"/>
        <bgColor indexed="64"/>
      </patternFill>
    </fill>
  </fills>
  <borders count="6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25" fillId="0" borderId="0"/>
    <xf numFmtId="0" fontId="25" fillId="0" borderId="0"/>
  </cellStyleXfs>
  <cellXfs count="471">
    <xf numFmtId="0" fontId="0" fillId="0" borderId="0" xfId="0"/>
    <xf numFmtId="0" fontId="0" fillId="0" borderId="0" xfId="0" applyBorder="1"/>
    <xf numFmtId="0" fontId="0" fillId="0" borderId="0" xfId="0" applyFont="1"/>
    <xf numFmtId="0" fontId="2" fillId="0" borderId="0" xfId="0" applyFont="1" applyBorder="1"/>
    <xf numFmtId="0" fontId="2" fillId="0" borderId="0" xfId="0" applyFont="1" applyFill="1" applyBorder="1" applyAlignment="1"/>
    <xf numFmtId="0" fontId="2" fillId="0" borderId="0" xfId="0" applyFont="1" applyBorder="1" applyAlignment="1"/>
    <xf numFmtId="165" fontId="2" fillId="0" borderId="0" xfId="0" applyNumberFormat="1" applyFont="1" applyBorder="1"/>
    <xf numFmtId="0" fontId="2" fillId="0" borderId="0" xfId="0" applyFont="1"/>
    <xf numFmtId="49" fontId="8" fillId="2" borderId="1" xfId="6" applyNumberFormat="1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2" xfId="0" applyBorder="1" applyAlignment="1">
      <alignment horizontal="center"/>
    </xf>
    <xf numFmtId="165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165" fontId="2" fillId="0" borderId="6" xfId="0" applyNumberFormat="1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7" xfId="0" applyFont="1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/>
    </xf>
    <xf numFmtId="0" fontId="0" fillId="0" borderId="2" xfId="0" applyFont="1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4" xfId="0" applyBorder="1" applyAlignment="1">
      <alignment horizontal="center"/>
    </xf>
    <xf numFmtId="0" fontId="0" fillId="0" borderId="3" xfId="0" applyFont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7" fillId="2" borderId="9" xfId="6" applyNumberFormat="1" applyFont="1" applyFill="1" applyBorder="1" applyAlignment="1">
      <alignment horizontal="center" vertical="center"/>
    </xf>
    <xf numFmtId="0" fontId="9" fillId="0" borderId="7" xfId="0" applyFont="1" applyBorder="1" applyAlignment="1">
      <alignment horizontal="center" vertical="center" wrapText="1"/>
    </xf>
    <xf numFmtId="165" fontId="0" fillId="0" borderId="7" xfId="0" applyNumberForma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65" fontId="2" fillId="0" borderId="6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65" fontId="2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165" fontId="0" fillId="0" borderId="11" xfId="0" applyNumberForma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49" fontId="7" fillId="2" borderId="12" xfId="6" applyNumberFormat="1" applyFont="1" applyFill="1" applyBorder="1" applyAlignment="1">
      <alignment horizontal="center" vertical="center"/>
    </xf>
    <xf numFmtId="49" fontId="7" fillId="2" borderId="10" xfId="6" applyNumberFormat="1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49" fontId="7" fillId="2" borderId="11" xfId="6" applyNumberFormat="1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8" fillId="2" borderId="16" xfId="6" applyNumberFormat="1" applyFont="1" applyFill="1" applyBorder="1" applyAlignment="1">
      <alignment horizontal="center" vertical="center"/>
    </xf>
    <xf numFmtId="49" fontId="7" fillId="2" borderId="17" xfId="6" applyNumberFormat="1" applyFont="1" applyFill="1" applyBorder="1" applyAlignment="1">
      <alignment horizontal="center" vertical="center"/>
    </xf>
    <xf numFmtId="49" fontId="7" fillId="2" borderId="2" xfId="6" applyNumberFormat="1" applyFont="1" applyFill="1" applyBorder="1" applyAlignment="1">
      <alignment horizontal="center" vertical="center"/>
    </xf>
    <xf numFmtId="49" fontId="7" fillId="2" borderId="18" xfId="6" applyNumberFormat="1" applyFont="1" applyFill="1" applyBorder="1" applyAlignment="1">
      <alignment horizontal="center" vertical="center"/>
    </xf>
    <xf numFmtId="49" fontId="8" fillId="2" borderId="19" xfId="6" applyNumberFormat="1" applyFont="1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49" fontId="7" fillId="2" borderId="22" xfId="6" applyNumberFormat="1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49" fontId="7" fillId="2" borderId="23" xfId="6" applyNumberFormat="1" applyFont="1" applyFill="1" applyBorder="1" applyAlignment="1">
      <alignment horizontal="center" vertical="center"/>
    </xf>
    <xf numFmtId="49" fontId="7" fillId="2" borderId="24" xfId="6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9" fontId="7" fillId="2" borderId="0" xfId="6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165" fontId="0" fillId="0" borderId="4" xfId="0" applyNumberForma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49" fontId="7" fillId="2" borderId="26" xfId="6" applyNumberFormat="1" applyFont="1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49" fontId="7" fillId="2" borderId="7" xfId="6" applyNumberFormat="1" applyFont="1" applyFill="1" applyBorder="1" applyAlignment="1">
      <alignment horizontal="center" vertical="center"/>
    </xf>
    <xf numFmtId="49" fontId="7" fillId="2" borderId="8" xfId="6" applyNumberFormat="1" applyFont="1" applyFill="1" applyBorder="1" applyAlignment="1">
      <alignment horizontal="center" vertical="center"/>
    </xf>
    <xf numFmtId="49" fontId="7" fillId="2" borderId="1" xfId="6" applyNumberFormat="1" applyFont="1" applyFill="1" applyBorder="1" applyAlignment="1">
      <alignment horizontal="center" vertical="center"/>
    </xf>
    <xf numFmtId="49" fontId="7" fillId="2" borderId="15" xfId="6" applyNumberFormat="1" applyFont="1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 wrapText="1"/>
    </xf>
    <xf numFmtId="165" fontId="0" fillId="2" borderId="12" xfId="4" applyNumberFormat="1" applyFont="1" applyFill="1" applyBorder="1" applyAlignment="1">
      <alignment horizontal="center" vertical="center"/>
    </xf>
    <xf numFmtId="165" fontId="0" fillId="2" borderId="8" xfId="4" applyNumberFormat="1" applyFont="1" applyFill="1" applyBorder="1" applyAlignment="1">
      <alignment horizontal="center" vertical="center"/>
    </xf>
    <xf numFmtId="165" fontId="0" fillId="2" borderId="11" xfId="4" applyNumberFormat="1" applyFont="1" applyFill="1" applyBorder="1" applyAlignment="1">
      <alignment horizontal="center" vertical="center"/>
    </xf>
    <xf numFmtId="165" fontId="0" fillId="2" borderId="2" xfId="4" applyNumberFormat="1" applyFont="1" applyFill="1" applyBorder="1" applyAlignment="1">
      <alignment horizontal="center" vertical="center"/>
    </xf>
    <xf numFmtId="165" fontId="0" fillId="2" borderId="11" xfId="4" applyNumberFormat="1" applyFont="1" applyFill="1" applyBorder="1" applyAlignment="1">
      <alignment horizontal="center" vertical="center"/>
    </xf>
    <xf numFmtId="165" fontId="0" fillId="2" borderId="12" xfId="4" applyNumberFormat="1" applyFont="1" applyFill="1" applyBorder="1" applyAlignment="1">
      <alignment horizontal="center" vertical="center"/>
    </xf>
    <xf numFmtId="165" fontId="2" fillId="2" borderId="1" xfId="4" applyNumberFormat="1" applyFont="1" applyFill="1" applyBorder="1" applyAlignment="1">
      <alignment horizontal="center" vertical="center"/>
    </xf>
    <xf numFmtId="165" fontId="0" fillId="2" borderId="29" xfId="4" applyNumberFormat="1" applyFont="1" applyFill="1" applyBorder="1" applyAlignment="1">
      <alignment horizontal="center" vertical="center"/>
    </xf>
    <xf numFmtId="165" fontId="0" fillId="2" borderId="15" xfId="4" applyNumberFormat="1" applyFont="1" applyFill="1" applyBorder="1" applyAlignment="1">
      <alignment horizontal="center" vertical="center"/>
    </xf>
    <xf numFmtId="165" fontId="9" fillId="2" borderId="2" xfId="4" applyNumberFormat="1" applyFont="1" applyFill="1" applyBorder="1" applyAlignment="1">
      <alignment horizontal="center" vertical="center" wrapText="1"/>
    </xf>
    <xf numFmtId="165" fontId="9" fillId="2" borderId="8" xfId="4" applyNumberFormat="1" applyFont="1" applyFill="1" applyBorder="1" applyAlignment="1">
      <alignment horizontal="center" vertical="center" wrapText="1"/>
    </xf>
    <xf numFmtId="165" fontId="2" fillId="2" borderId="1" xfId="4" applyNumberFormat="1" applyFont="1" applyFill="1" applyBorder="1" applyAlignment="1">
      <alignment horizontal="center" vertical="center" wrapText="1"/>
    </xf>
    <xf numFmtId="165" fontId="2" fillId="2" borderId="30" xfId="4" applyNumberFormat="1" applyFont="1" applyFill="1" applyBorder="1" applyAlignment="1">
      <alignment horizontal="center" vertical="center" wrapText="1"/>
    </xf>
    <xf numFmtId="165" fontId="2" fillId="2" borderId="15" xfId="4" applyNumberFormat="1" applyFont="1" applyFill="1" applyBorder="1" applyAlignment="1">
      <alignment horizontal="center" vertical="center" wrapText="1"/>
    </xf>
    <xf numFmtId="165" fontId="0" fillId="2" borderId="29" xfId="4" applyNumberFormat="1" applyFont="1" applyFill="1" applyBorder="1" applyAlignment="1">
      <alignment horizontal="center" vertical="center"/>
    </xf>
    <xf numFmtId="165" fontId="0" fillId="2" borderId="30" xfId="4" applyNumberFormat="1" applyFont="1" applyFill="1" applyBorder="1" applyAlignment="1">
      <alignment horizontal="center" vertical="center"/>
    </xf>
    <xf numFmtId="165" fontId="0" fillId="2" borderId="4" xfId="4" applyNumberFormat="1" applyFont="1" applyFill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165" fontId="2" fillId="0" borderId="5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15" xfId="0" applyBorder="1" applyAlignment="1">
      <alignment horizontal="center" wrapText="1"/>
    </xf>
    <xf numFmtId="0" fontId="0" fillId="0" borderId="15" xfId="0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3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49" fontId="7" fillId="2" borderId="31" xfId="6" applyNumberFormat="1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9" fontId="8" fillId="2" borderId="5" xfId="6" applyNumberFormat="1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49" fontId="7" fillId="2" borderId="29" xfId="6" applyNumberFormat="1" applyFont="1" applyFill="1" applyBorder="1" applyAlignment="1">
      <alignment horizontal="center" vertical="center"/>
    </xf>
    <xf numFmtId="49" fontId="7" fillId="2" borderId="30" xfId="6" applyNumberFormat="1" applyFont="1" applyFill="1" applyBorder="1" applyAlignment="1">
      <alignment horizontal="center" vertical="center"/>
    </xf>
    <xf numFmtId="49" fontId="7" fillId="2" borderId="32" xfId="6" applyNumberFormat="1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49" fontId="8" fillId="2" borderId="29" xfId="6" applyNumberFormat="1" applyFont="1" applyFill="1" applyBorder="1" applyAlignment="1">
      <alignment horizontal="center" vertical="center"/>
    </xf>
    <xf numFmtId="49" fontId="8" fillId="2" borderId="30" xfId="6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49" fontId="8" fillId="2" borderId="1" xfId="6" applyNumberFormat="1" applyFont="1" applyFill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5" fontId="0" fillId="0" borderId="8" xfId="0" applyNumberForma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28" xfId="0" applyBorder="1" applyAlignment="1">
      <alignment horizontal="center"/>
    </xf>
    <xf numFmtId="0" fontId="0" fillId="0" borderId="28" xfId="0" applyBorder="1" applyAlignment="1">
      <alignment horizontal="center" wrapText="1"/>
    </xf>
    <xf numFmtId="165" fontId="0" fillId="0" borderId="28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1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2" borderId="11" xfId="0" applyFont="1" applyFill="1" applyBorder="1" applyAlignment="1">
      <alignment horizontal="center" vertical="center"/>
    </xf>
    <xf numFmtId="0" fontId="0" fillId="2" borderId="12" xfId="0" applyFont="1" applyFill="1" applyBorder="1" applyAlignment="1">
      <alignment horizontal="center" vertical="center"/>
    </xf>
    <xf numFmtId="0" fontId="0" fillId="2" borderId="12" xfId="0" applyFont="1" applyFill="1" applyBorder="1" applyAlignment="1">
      <alignment horizontal="center" vertical="center"/>
    </xf>
    <xf numFmtId="0" fontId="0" fillId="0" borderId="28" xfId="0" applyBorder="1" applyAlignment="1">
      <alignment horizontal="center" vertical="center" wrapText="1"/>
    </xf>
    <xf numFmtId="165" fontId="0" fillId="0" borderId="28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0" fillId="2" borderId="29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65" fontId="0" fillId="2" borderId="11" xfId="0" applyNumberFormat="1" applyFont="1" applyFill="1" applyBorder="1" applyAlignment="1">
      <alignment horizontal="center" vertical="center"/>
    </xf>
    <xf numFmtId="0" fontId="0" fillId="0" borderId="32" xfId="0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0" fillId="0" borderId="21" xfId="0" applyBorder="1" applyAlignment="1">
      <alignment horizontal="center"/>
    </xf>
    <xf numFmtId="0" fontId="2" fillId="0" borderId="7" xfId="0" applyFont="1" applyBorder="1" applyAlignment="1">
      <alignment horizontal="center"/>
    </xf>
    <xf numFmtId="49" fontId="7" fillId="2" borderId="7" xfId="6" applyNumberFormat="1" applyFont="1" applyFill="1" applyBorder="1" applyAlignment="1">
      <alignment horizontal="center"/>
    </xf>
    <xf numFmtId="0" fontId="0" fillId="2" borderId="7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49" fontId="7" fillId="2" borderId="2" xfId="6" applyNumberFormat="1" applyFont="1" applyFill="1" applyBorder="1" applyAlignment="1">
      <alignment horizontal="center"/>
    </xf>
    <xf numFmtId="0" fontId="0" fillId="2" borderId="36" xfId="0" applyFont="1" applyFill="1" applyBorder="1" applyAlignment="1">
      <alignment horizontal="center"/>
    </xf>
    <xf numFmtId="0" fontId="0" fillId="2" borderId="2" xfId="0" applyFont="1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2" xfId="0" applyFont="1" applyFill="1" applyBorder="1" applyAlignment="1">
      <alignment horizontal="center"/>
    </xf>
    <xf numFmtId="0" fontId="0" fillId="2" borderId="36" xfId="0" applyFont="1" applyFill="1" applyBorder="1" applyAlignment="1">
      <alignment horizontal="center"/>
    </xf>
    <xf numFmtId="49" fontId="7" fillId="2" borderId="8" xfId="6" applyNumberFormat="1" applyFont="1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8" xfId="0" applyFont="1" applyFill="1" applyBorder="1" applyAlignment="1">
      <alignment horizontal="center"/>
    </xf>
    <xf numFmtId="0" fontId="2" fillId="2" borderId="25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0" fillId="2" borderId="37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0" fillId="2" borderId="2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2" borderId="25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0" fontId="2" fillId="0" borderId="15" xfId="0" applyFont="1" applyBorder="1" applyAlignment="1">
      <alignment horizontal="center"/>
    </xf>
    <xf numFmtId="0" fontId="0" fillId="0" borderId="15" xfId="0" applyFont="1" applyBorder="1" applyAlignment="1">
      <alignment horizontal="center" wrapText="1"/>
    </xf>
    <xf numFmtId="0" fontId="0" fillId="0" borderId="15" xfId="0" applyFont="1" applyBorder="1" applyAlignment="1">
      <alignment horizontal="center"/>
    </xf>
    <xf numFmtId="0" fontId="0" fillId="2" borderId="38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2" fillId="0" borderId="39" xfId="0" applyFont="1" applyFill="1" applyBorder="1" applyAlignment="1">
      <alignment horizontal="center"/>
    </xf>
    <xf numFmtId="0" fontId="2" fillId="0" borderId="40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165" fontId="0" fillId="2" borderId="41" xfId="0" applyNumberFormat="1" applyFont="1" applyFill="1" applyBorder="1" applyAlignment="1">
      <alignment horizontal="center"/>
    </xf>
    <xf numFmtId="165" fontId="0" fillId="2" borderId="7" xfId="0" applyNumberFormat="1" applyFont="1" applyFill="1" applyBorder="1" applyAlignment="1">
      <alignment horizontal="center"/>
    </xf>
    <xf numFmtId="165" fontId="0" fillId="2" borderId="37" xfId="0" applyNumberFormat="1" applyFill="1" applyBorder="1" applyAlignment="1">
      <alignment horizontal="center"/>
    </xf>
    <xf numFmtId="165" fontId="0" fillId="2" borderId="15" xfId="0" applyNumberFormat="1" applyFill="1" applyBorder="1" applyAlignment="1">
      <alignment horizontal="center"/>
    </xf>
    <xf numFmtId="165" fontId="0" fillId="0" borderId="1" xfId="0" applyNumberFormat="1" applyBorder="1" applyAlignment="1">
      <alignment horizontal="center" wrapText="1"/>
    </xf>
    <xf numFmtId="165" fontId="0" fillId="0" borderId="4" xfId="0" applyNumberFormat="1" applyBorder="1" applyAlignment="1">
      <alignment horizontal="center" wrapText="1"/>
    </xf>
    <xf numFmtId="165" fontId="0" fillId="0" borderId="38" xfId="0" applyNumberFormat="1" applyBorder="1" applyAlignment="1">
      <alignment horizontal="center" vertical="center"/>
    </xf>
    <xf numFmtId="165" fontId="0" fillId="0" borderId="42" xfId="0" applyNumberForma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32" xfId="0" applyFont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0" fontId="0" fillId="0" borderId="31" xfId="0" applyFont="1" applyFill="1" applyBorder="1" applyAlignment="1">
      <alignment horizontal="center" vertical="center"/>
    </xf>
    <xf numFmtId="0" fontId="2" fillId="0" borderId="43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32" xfId="0" applyFont="1" applyBorder="1" applyAlignment="1">
      <alignment horizontal="center" vertical="center" wrapText="1"/>
    </xf>
    <xf numFmtId="0" fontId="0" fillId="0" borderId="36" xfId="0" applyFont="1" applyFill="1" applyBorder="1" applyAlignment="1">
      <alignment horizontal="center" vertical="center"/>
    </xf>
    <xf numFmtId="0" fontId="0" fillId="0" borderId="14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15" fillId="0" borderId="0" xfId="0" applyFont="1" applyAlignment="1">
      <alignment horizontal="center"/>
    </xf>
    <xf numFmtId="1" fontId="17" fillId="0" borderId="11" xfId="7" applyNumberFormat="1" applyFont="1" applyFill="1" applyBorder="1" applyAlignment="1">
      <alignment horizontal="center" vertical="center" wrapText="1"/>
    </xf>
    <xf numFmtId="0" fontId="17" fillId="0" borderId="11" xfId="7" applyFont="1" applyFill="1" applyBorder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0" fontId="21" fillId="0" borderId="0" xfId="0" applyFont="1" applyAlignment="1">
      <alignment vertical="center" wrapText="1"/>
    </xf>
    <xf numFmtId="0" fontId="2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26" xfId="0" applyBorder="1" applyAlignment="1">
      <alignment horizontal="center"/>
    </xf>
    <xf numFmtId="0" fontId="2" fillId="0" borderId="32" xfId="0" applyFont="1" applyBorder="1" applyAlignment="1">
      <alignment horizontal="center" vertical="center" wrapText="1"/>
    </xf>
    <xf numFmtId="0" fontId="0" fillId="0" borderId="13" xfId="0" applyFill="1" applyBorder="1" applyAlignment="1">
      <alignment horizontal="center" vertical="center"/>
    </xf>
    <xf numFmtId="0" fontId="20" fillId="0" borderId="0" xfId="0" applyFont="1" applyAlignment="1">
      <alignment vertical="center" textRotation="90" wrapText="1"/>
    </xf>
    <xf numFmtId="0" fontId="0" fillId="2" borderId="0" xfId="0" applyFill="1" applyAlignment="1">
      <alignment vertical="center" wrapText="1"/>
    </xf>
    <xf numFmtId="0" fontId="16" fillId="0" borderId="0" xfId="0" applyFont="1" applyAlignment="1">
      <alignment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vertical="center" textRotation="90" wrapText="1"/>
    </xf>
    <xf numFmtId="0" fontId="16" fillId="0" borderId="0" xfId="0" applyFont="1" applyAlignment="1">
      <alignment vertical="center" wrapText="1"/>
    </xf>
    <xf numFmtId="0" fontId="11" fillId="0" borderId="0" xfId="0" applyFont="1" applyBorder="1" applyAlignment="1">
      <alignment horizontal="center" vertical="center"/>
    </xf>
    <xf numFmtId="0" fontId="16" fillId="2" borderId="0" xfId="0" applyFont="1" applyFill="1" applyAlignment="1">
      <alignment vertical="center" wrapText="1"/>
    </xf>
    <xf numFmtId="0" fontId="22" fillId="3" borderId="12" xfId="0" applyFont="1" applyFill="1" applyBorder="1" applyAlignment="1">
      <alignment horizontal="center" vertical="center" wrapText="1" readingOrder="2"/>
    </xf>
    <xf numFmtId="0" fontId="23" fillId="3" borderId="12" xfId="0" applyFont="1" applyFill="1" applyBorder="1" applyAlignment="1">
      <alignment horizontal="center" vertical="center" wrapText="1" readingOrder="2"/>
    </xf>
    <xf numFmtId="0" fontId="23" fillId="3" borderId="41" xfId="0" applyFont="1" applyFill="1" applyBorder="1" applyAlignment="1">
      <alignment horizontal="center" vertical="center" wrapText="1" readingOrder="2"/>
    </xf>
    <xf numFmtId="0" fontId="11" fillId="2" borderId="0" xfId="0" applyFont="1" applyFill="1" applyBorder="1" applyAlignment="1">
      <alignment horizontal="center" vertical="center" wrapText="1"/>
    </xf>
    <xf numFmtId="3" fontId="17" fillId="0" borderId="11" xfId="0" applyNumberFormat="1" applyFont="1" applyBorder="1" applyAlignment="1">
      <alignment horizontal="center" vertical="center" wrapText="1" readingOrder="2"/>
    </xf>
    <xf numFmtId="164" fontId="17" fillId="0" borderId="11" xfId="4" applyNumberFormat="1" applyFont="1" applyBorder="1" applyAlignment="1">
      <alignment horizontal="center" vertical="center" wrapText="1"/>
    </xf>
    <xf numFmtId="164" fontId="17" fillId="0" borderId="11" xfId="4" applyNumberFormat="1" applyFont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 wrapText="1" readingOrder="2"/>
    </xf>
    <xf numFmtId="0" fontId="17" fillId="2" borderId="0" xfId="0" applyFont="1" applyFill="1" applyBorder="1" applyAlignment="1">
      <alignment horizontal="center" vertical="center" wrapText="1"/>
    </xf>
    <xf numFmtId="3" fontId="11" fillId="3" borderId="12" xfId="0" applyNumberFormat="1" applyFont="1" applyFill="1" applyBorder="1" applyAlignment="1">
      <alignment horizontal="center" vertical="center" wrapText="1" readingOrder="1"/>
    </xf>
    <xf numFmtId="0" fontId="11" fillId="2" borderId="0" xfId="0" applyFont="1" applyFill="1" applyBorder="1" applyAlignment="1">
      <alignment horizontal="center" vertical="center" wrapText="1" readingOrder="2"/>
    </xf>
    <xf numFmtId="0" fontId="12" fillId="0" borderId="0" xfId="0" applyFont="1" applyAlignment="1">
      <alignment wrapText="1"/>
    </xf>
    <xf numFmtId="3" fontId="17" fillId="0" borderId="11" xfId="4" applyNumberFormat="1" applyFont="1" applyFill="1" applyBorder="1" applyAlignment="1">
      <alignment horizontal="center" vertical="center" wrapText="1"/>
    </xf>
    <xf numFmtId="164" fontId="17" fillId="0" borderId="11" xfId="0" applyNumberFormat="1" applyFont="1" applyBorder="1" applyAlignment="1">
      <alignment horizontal="center" vertical="center" wrapText="1" readingOrder="2"/>
    </xf>
    <xf numFmtId="1" fontId="11" fillId="3" borderId="12" xfId="0" applyNumberFormat="1" applyFont="1" applyFill="1" applyBorder="1" applyAlignment="1">
      <alignment horizontal="center" vertical="center" wrapText="1" readingOrder="2"/>
    </xf>
    <xf numFmtId="1" fontId="11" fillId="3" borderId="11" xfId="0" applyNumberFormat="1" applyFont="1" applyFill="1" applyBorder="1" applyAlignment="1">
      <alignment horizontal="center" vertical="center" wrapText="1" readingOrder="2"/>
    </xf>
    <xf numFmtId="0" fontId="11" fillId="4" borderId="26" xfId="0" applyFont="1" applyFill="1" applyBorder="1" applyAlignment="1">
      <alignment horizontal="center" vertical="center" wrapText="1" readingOrder="2"/>
    </xf>
    <xf numFmtId="0" fontId="11" fillId="4" borderId="26" xfId="0" applyFont="1" applyFill="1" applyBorder="1" applyAlignment="1">
      <alignment horizontal="center" vertical="center" textRotation="90" wrapText="1" readingOrder="2"/>
    </xf>
    <xf numFmtId="0" fontId="11" fillId="4" borderId="41" xfId="0" applyFont="1" applyFill="1" applyBorder="1" applyAlignment="1">
      <alignment horizontal="center" vertical="center" wrapText="1" readingOrder="2"/>
    </xf>
    <xf numFmtId="0" fontId="11" fillId="4" borderId="23" xfId="0" applyFont="1" applyFill="1" applyBorder="1" applyAlignment="1">
      <alignment horizontal="center" vertical="center" wrapText="1" readingOrder="2"/>
    </xf>
    <xf numFmtId="1" fontId="11" fillId="4" borderId="9" xfId="0" applyNumberFormat="1" applyFont="1" applyFill="1" applyBorder="1" applyAlignment="1">
      <alignment horizontal="center" vertical="center" wrapText="1" readingOrder="2"/>
    </xf>
    <xf numFmtId="0" fontId="12" fillId="4" borderId="0" xfId="0" applyFont="1" applyFill="1" applyAlignment="1">
      <alignment vertical="center" wrapText="1"/>
    </xf>
    <xf numFmtId="165" fontId="11" fillId="4" borderId="11" xfId="0" applyNumberFormat="1" applyFont="1" applyFill="1" applyBorder="1" applyAlignment="1">
      <alignment horizontal="center" vertical="center" wrapText="1" readingOrder="2"/>
    </xf>
    <xf numFmtId="165" fontId="11" fillId="4" borderId="9" xfId="0" applyNumberFormat="1" applyFont="1" applyFill="1" applyBorder="1" applyAlignment="1">
      <alignment horizontal="center" vertical="center" wrapText="1" readingOrder="2"/>
    </xf>
    <xf numFmtId="0" fontId="11" fillId="4" borderId="0" xfId="0" applyFont="1" applyFill="1" applyBorder="1" applyAlignment="1">
      <alignment horizontal="center" vertical="center" wrapText="1" readingOrder="2"/>
    </xf>
    <xf numFmtId="0" fontId="11" fillId="0" borderId="26" xfId="0" applyFont="1" applyBorder="1" applyAlignment="1">
      <alignment horizontal="center" vertical="center" wrapText="1" readingOrder="2"/>
    </xf>
    <xf numFmtId="0" fontId="11" fillId="0" borderId="26" xfId="0" applyFont="1" applyBorder="1" applyAlignment="1">
      <alignment horizontal="center" vertical="center" textRotation="90" wrapText="1" readingOrder="2"/>
    </xf>
    <xf numFmtId="0" fontId="11" fillId="2" borderId="26" xfId="0" applyFont="1" applyFill="1" applyBorder="1" applyAlignment="1">
      <alignment horizontal="center" vertical="center" wrapText="1" readingOrder="2"/>
    </xf>
    <xf numFmtId="3" fontId="11" fillId="3" borderId="9" xfId="0" applyNumberFormat="1" applyFont="1" applyFill="1" applyBorder="1" applyAlignment="1">
      <alignment horizontal="center" vertical="center" wrapText="1" readingOrder="1"/>
    </xf>
    <xf numFmtId="0" fontId="16" fillId="0" borderId="0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11" fillId="0" borderId="0" xfId="0" applyFont="1" applyBorder="1" applyAlignment="1">
      <alignment horizontal="center" vertical="center" wrapText="1" readingOrder="2"/>
    </xf>
    <xf numFmtId="0" fontId="11" fillId="0" borderId="0" xfId="0" applyFont="1" applyBorder="1" applyAlignment="1">
      <alignment horizontal="center" vertical="center" textRotation="90" wrapText="1" readingOrder="2"/>
    </xf>
    <xf numFmtId="0" fontId="16" fillId="0" borderId="0" xfId="0" applyFont="1" applyBorder="1" applyAlignment="1">
      <alignment vertical="center" textRotation="90" wrapText="1"/>
    </xf>
    <xf numFmtId="0" fontId="16" fillId="0" borderId="0" xfId="0" applyFont="1" applyAlignment="1">
      <alignment vertical="center" textRotation="90" wrapText="1"/>
    </xf>
    <xf numFmtId="0" fontId="19" fillId="0" borderId="0" xfId="0" applyFont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17" fillId="0" borderId="0" xfId="0" applyFont="1"/>
    <xf numFmtId="0" fontId="11" fillId="3" borderId="41" xfId="0" applyFont="1" applyFill="1" applyBorder="1" applyAlignment="1">
      <alignment horizontal="center" vertical="center" textRotation="90" wrapText="1" readingOrder="2"/>
    </xf>
    <xf numFmtId="0" fontId="17" fillId="0" borderId="11" xfId="0" applyFont="1" applyBorder="1" applyAlignment="1">
      <alignment horizontal="center" vertical="center" wrapText="1"/>
    </xf>
    <xf numFmtId="164" fontId="17" fillId="0" borderId="0" xfId="0" applyNumberFormat="1" applyFont="1"/>
    <xf numFmtId="0" fontId="17" fillId="0" borderId="11" xfId="0" applyFont="1" applyBorder="1" applyAlignment="1">
      <alignment horizontal="center" vertical="center"/>
    </xf>
    <xf numFmtId="165" fontId="17" fillId="0" borderId="0" xfId="0" applyNumberFormat="1" applyFont="1"/>
    <xf numFmtId="1" fontId="17" fillId="0" borderId="0" xfId="0" applyNumberFormat="1" applyFont="1"/>
    <xf numFmtId="0" fontId="17" fillId="2" borderId="0" xfId="0" applyFont="1" applyFill="1"/>
    <xf numFmtId="0" fontId="17" fillId="0" borderId="11" xfId="0" applyFont="1" applyBorder="1" applyAlignment="1">
      <alignment horizontal="center" vertical="center" wrapText="1" readingOrder="2"/>
    </xf>
    <xf numFmtId="1" fontId="17" fillId="2" borderId="11" xfId="7" applyNumberFormat="1" applyFont="1" applyFill="1" applyBorder="1" applyAlignment="1">
      <alignment horizontal="center" vertical="center" wrapText="1"/>
    </xf>
    <xf numFmtId="0" fontId="17" fillId="2" borderId="11" xfId="0" applyFont="1" applyFill="1" applyBorder="1" applyAlignment="1">
      <alignment horizontal="center" vertical="center" wrapText="1"/>
    </xf>
    <xf numFmtId="0" fontId="17" fillId="2" borderId="11" xfId="0" applyFont="1" applyFill="1" applyBorder="1" applyAlignment="1">
      <alignment horizontal="center" vertical="center" wrapText="1" readingOrder="2"/>
    </xf>
    <xf numFmtId="3" fontId="17" fillId="2" borderId="11" xfId="0" applyNumberFormat="1" applyFont="1" applyFill="1" applyBorder="1" applyAlignment="1">
      <alignment horizontal="center" vertical="center" wrapText="1" readingOrder="2"/>
    </xf>
    <xf numFmtId="0" fontId="17" fillId="2" borderId="11" xfId="0" applyFont="1" applyFill="1" applyBorder="1" applyAlignment="1">
      <alignment horizontal="center" vertical="center"/>
    </xf>
    <xf numFmtId="164" fontId="17" fillId="2" borderId="11" xfId="4" applyNumberFormat="1" applyFont="1" applyFill="1" applyBorder="1" applyAlignment="1">
      <alignment horizontal="center" vertical="center" wrapText="1"/>
    </xf>
    <xf numFmtId="164" fontId="17" fillId="2" borderId="11" xfId="4" applyNumberFormat="1" applyFont="1" applyFill="1" applyBorder="1" applyAlignment="1">
      <alignment horizontal="center" vertical="center"/>
    </xf>
    <xf numFmtId="0" fontId="17" fillId="2" borderId="11" xfId="7" applyFont="1" applyFill="1" applyBorder="1" applyAlignment="1">
      <alignment horizontal="center" vertical="center" wrapText="1"/>
    </xf>
    <xf numFmtId="1" fontId="18" fillId="2" borderId="11" xfId="7" applyNumberFormat="1" applyFont="1" applyFill="1" applyBorder="1" applyAlignment="1">
      <alignment horizontal="center" vertical="center" wrapText="1"/>
    </xf>
    <xf numFmtId="3" fontId="17" fillId="2" borderId="11" xfId="4" applyNumberFormat="1" applyFont="1" applyFill="1" applyBorder="1" applyAlignment="1">
      <alignment horizontal="center" vertical="center" wrapText="1"/>
    </xf>
    <xf numFmtId="164" fontId="17" fillId="2" borderId="11" xfId="0" applyNumberFormat="1" applyFont="1" applyFill="1" applyBorder="1" applyAlignment="1">
      <alignment horizontal="center" vertical="center" wrapText="1" readingOrder="2"/>
    </xf>
    <xf numFmtId="14" fontId="24" fillId="5" borderId="41" xfId="0" applyNumberFormat="1" applyFont="1" applyFill="1" applyBorder="1" applyAlignment="1">
      <alignment horizontal="center" vertical="center" wrapText="1"/>
    </xf>
    <xf numFmtId="0" fontId="24" fillId="5" borderId="44" xfId="0" applyFont="1" applyFill="1" applyBorder="1" applyAlignment="1">
      <alignment horizontal="center" vertical="center" wrapText="1"/>
    </xf>
    <xf numFmtId="1" fontId="17" fillId="2" borderId="12" xfId="7" applyNumberFormat="1" applyFont="1" applyFill="1" applyBorder="1" applyAlignment="1">
      <alignment horizontal="center" vertical="center" wrapText="1"/>
    </xf>
    <xf numFmtId="164" fontId="17" fillId="0" borderId="12" xfId="4" applyNumberFormat="1" applyFont="1" applyBorder="1" applyAlignment="1">
      <alignment horizontal="center" vertical="center"/>
    </xf>
    <xf numFmtId="164" fontId="17" fillId="2" borderId="12" xfId="0" applyNumberFormat="1" applyFont="1" applyFill="1" applyBorder="1" applyAlignment="1">
      <alignment horizontal="center" vertical="center" wrapText="1" readingOrder="2"/>
    </xf>
    <xf numFmtId="3" fontId="11" fillId="3" borderId="11" xfId="0" applyNumberFormat="1" applyFont="1" applyFill="1" applyBorder="1" applyAlignment="1">
      <alignment horizontal="center" vertical="center" wrapText="1" readingOrder="1"/>
    </xf>
    <xf numFmtId="0" fontId="11" fillId="3" borderId="12" xfId="0" applyFont="1" applyFill="1" applyBorder="1" applyAlignment="1">
      <alignment horizontal="center" vertical="center" wrapText="1" readingOrder="2"/>
    </xf>
    <xf numFmtId="0" fontId="11" fillId="3" borderId="11" xfId="0" applyFont="1" applyFill="1" applyBorder="1" applyAlignment="1">
      <alignment horizontal="center" vertical="center" wrapText="1" readingOrder="2"/>
    </xf>
    <xf numFmtId="0" fontId="11" fillId="3" borderId="41" xfId="0" applyFont="1" applyFill="1" applyBorder="1" applyAlignment="1">
      <alignment horizontal="center" vertical="center" wrapText="1" readingOrder="2"/>
    </xf>
    <xf numFmtId="43" fontId="17" fillId="2" borderId="12" xfId="4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17" fillId="2" borderId="12" xfId="0" applyFont="1" applyFill="1" applyBorder="1" applyAlignment="1">
      <alignment horizontal="center" vertical="center" wrapText="1" readingOrder="2"/>
    </xf>
    <xf numFmtId="164" fontId="17" fillId="2" borderId="12" xfId="4" applyNumberFormat="1" applyFont="1" applyFill="1" applyBorder="1" applyAlignment="1">
      <alignment horizontal="center" vertical="center"/>
    </xf>
    <xf numFmtId="164" fontId="17" fillId="2" borderId="12" xfId="4" applyNumberFormat="1" applyFont="1" applyFill="1" applyBorder="1" applyAlignment="1">
      <alignment horizontal="center" vertical="center" wrapText="1"/>
    </xf>
    <xf numFmtId="0" fontId="17" fillId="2" borderId="12" xfId="0" applyFont="1" applyFill="1" applyBorder="1" applyAlignment="1">
      <alignment horizontal="center" vertical="center"/>
    </xf>
    <xf numFmtId="1" fontId="17" fillId="2" borderId="11" xfId="7" applyNumberFormat="1" applyFont="1" applyFill="1" applyBorder="1" applyAlignment="1">
      <alignment horizontal="center" vertical="top" wrapText="1"/>
    </xf>
    <xf numFmtId="0" fontId="12" fillId="0" borderId="0" xfId="0" applyFont="1" applyFill="1" applyAlignment="1">
      <alignment wrapText="1"/>
    </xf>
    <xf numFmtId="0" fontId="17" fillId="0" borderId="11" xfId="0" applyFont="1" applyFill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 wrapText="1" readingOrder="2"/>
    </xf>
    <xf numFmtId="3" fontId="17" fillId="0" borderId="11" xfId="0" applyNumberFormat="1" applyFont="1" applyFill="1" applyBorder="1" applyAlignment="1">
      <alignment horizontal="center" vertical="center" wrapText="1" readingOrder="2"/>
    </xf>
    <xf numFmtId="164" fontId="17" fillId="0" borderId="11" xfId="4" applyNumberFormat="1" applyFont="1" applyFill="1" applyBorder="1" applyAlignment="1">
      <alignment horizontal="center" vertical="center" wrapText="1"/>
    </xf>
    <xf numFmtId="164" fontId="17" fillId="0" borderId="11" xfId="4" applyNumberFormat="1" applyFont="1" applyFill="1" applyBorder="1" applyAlignment="1">
      <alignment horizontal="center" vertical="center"/>
    </xf>
    <xf numFmtId="164" fontId="17" fillId="0" borderId="11" xfId="0" applyNumberFormat="1" applyFont="1" applyFill="1" applyBorder="1" applyAlignment="1">
      <alignment horizontal="center" vertical="center" wrapText="1" readingOrder="2"/>
    </xf>
    <xf numFmtId="0" fontId="17" fillId="0" borderId="0" xfId="0" applyFont="1" applyFill="1" applyBorder="1" applyAlignment="1">
      <alignment horizontal="center" vertical="center" wrapText="1" readingOrder="2"/>
    </xf>
    <xf numFmtId="165" fontId="17" fillId="0" borderId="0" xfId="0" applyNumberFormat="1" applyFont="1" applyFill="1"/>
    <xf numFmtId="164" fontId="17" fillId="0" borderId="0" xfId="0" applyNumberFormat="1" applyFont="1" applyFill="1"/>
    <xf numFmtId="0" fontId="17" fillId="0" borderId="0" xfId="0" applyFont="1" applyFill="1"/>
    <xf numFmtId="0" fontId="11" fillId="3" borderId="11" xfId="0" applyFont="1" applyFill="1" applyBorder="1" applyAlignment="1">
      <alignment horizontal="center" vertical="center" wrapText="1"/>
    </xf>
    <xf numFmtId="0" fontId="13" fillId="3" borderId="41" xfId="0" applyFont="1" applyFill="1" applyBorder="1" applyAlignment="1">
      <alignment horizontal="center" vertical="center" wrapText="1"/>
    </xf>
    <xf numFmtId="0" fontId="13" fillId="3" borderId="26" xfId="0" applyFont="1" applyFill="1" applyBorder="1" applyAlignment="1">
      <alignment horizontal="center" vertical="center" wrapText="1"/>
    </xf>
    <xf numFmtId="0" fontId="13" fillId="3" borderId="23" xfId="0" applyFont="1" applyFill="1" applyBorder="1" applyAlignment="1">
      <alignment horizontal="center" vertical="center" wrapText="1"/>
    </xf>
    <xf numFmtId="0" fontId="13" fillId="3" borderId="44" xfId="0" applyFont="1" applyFill="1" applyBorder="1" applyAlignment="1">
      <alignment horizontal="center" vertical="center" wrapText="1"/>
    </xf>
    <xf numFmtId="0" fontId="13" fillId="3" borderId="30" xfId="0" applyFont="1" applyFill="1" applyBorder="1" applyAlignment="1">
      <alignment horizontal="center" vertical="center" wrapText="1"/>
    </xf>
    <xf numFmtId="0" fontId="13" fillId="3" borderId="24" xfId="0" applyFont="1" applyFill="1" applyBorder="1" applyAlignment="1">
      <alignment horizontal="center" vertical="center" wrapText="1"/>
    </xf>
    <xf numFmtId="0" fontId="14" fillId="2" borderId="26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/>
    </xf>
    <xf numFmtId="0" fontId="11" fillId="3" borderId="12" xfId="0" applyFont="1" applyFill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17" fillId="0" borderId="29" xfId="0" applyFont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 readingOrder="2"/>
    </xf>
    <xf numFmtId="0" fontId="11" fillId="3" borderId="12" xfId="0" applyFont="1" applyFill="1" applyBorder="1" applyAlignment="1">
      <alignment horizontal="center" vertical="center" textRotation="90" wrapText="1" readingOrder="2"/>
    </xf>
    <xf numFmtId="0" fontId="16" fillId="3" borderId="17" xfId="0" applyFont="1" applyFill="1" applyBorder="1" applyAlignment="1">
      <alignment horizontal="center" vertical="center" textRotation="90" wrapText="1" readingOrder="2"/>
    </xf>
    <xf numFmtId="0" fontId="11" fillId="3" borderId="36" xfId="0" applyFont="1" applyFill="1" applyBorder="1" applyAlignment="1">
      <alignment horizontal="center" vertical="center" wrapText="1" readingOrder="2"/>
    </xf>
    <xf numFmtId="0" fontId="16" fillId="3" borderId="36" xfId="0" applyFont="1" applyFill="1" applyBorder="1" applyAlignment="1">
      <alignment horizontal="center" vertical="center" wrapText="1" readingOrder="2"/>
    </xf>
    <xf numFmtId="1" fontId="17" fillId="2" borderId="12" xfId="7" applyNumberFormat="1" applyFont="1" applyFill="1" applyBorder="1" applyAlignment="1">
      <alignment horizontal="center" vertical="center" wrapText="1"/>
    </xf>
    <xf numFmtId="1" fontId="17" fillId="2" borderId="29" xfId="7" applyNumberFormat="1" applyFont="1" applyFill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/>
    </xf>
    <xf numFmtId="164" fontId="17" fillId="0" borderId="12" xfId="4" applyNumberFormat="1" applyFont="1" applyBorder="1" applyAlignment="1">
      <alignment horizontal="center" vertical="center" wrapText="1"/>
    </xf>
    <xf numFmtId="164" fontId="17" fillId="0" borderId="29" xfId="4" applyNumberFormat="1" applyFont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 readingOrder="2"/>
    </xf>
    <xf numFmtId="0" fontId="11" fillId="2" borderId="29" xfId="0" applyFont="1" applyFill="1" applyBorder="1" applyAlignment="1">
      <alignment horizontal="center" vertical="center" wrapText="1" readingOrder="2"/>
    </xf>
    <xf numFmtId="164" fontId="17" fillId="0" borderId="12" xfId="4" applyNumberFormat="1" applyFont="1" applyBorder="1" applyAlignment="1">
      <alignment horizontal="center" vertical="center"/>
    </xf>
    <xf numFmtId="164" fontId="17" fillId="0" borderId="29" xfId="4" applyNumberFormat="1" applyFont="1" applyBorder="1" applyAlignment="1">
      <alignment horizontal="center" vertical="center"/>
    </xf>
    <xf numFmtId="3" fontId="11" fillId="3" borderId="11" xfId="0" applyNumberFormat="1" applyFont="1" applyFill="1" applyBorder="1" applyAlignment="1">
      <alignment horizontal="center" vertical="center" wrapText="1" readingOrder="1"/>
    </xf>
    <xf numFmtId="0" fontId="11" fillId="3" borderId="17" xfId="0" applyFont="1" applyFill="1" applyBorder="1" applyAlignment="1">
      <alignment horizontal="center" vertical="center" textRotation="90" wrapText="1" readingOrder="2"/>
    </xf>
    <xf numFmtId="0" fontId="11" fillId="3" borderId="11" xfId="0" applyFont="1" applyFill="1" applyBorder="1" applyAlignment="1">
      <alignment horizontal="center" vertical="center" wrapText="1" readingOrder="2"/>
    </xf>
    <xf numFmtId="0" fontId="11" fillId="3" borderId="41" xfId="0" applyFont="1" applyFill="1" applyBorder="1" applyAlignment="1">
      <alignment horizontal="center" vertical="center" wrapText="1"/>
    </xf>
    <xf numFmtId="0" fontId="11" fillId="3" borderId="23" xfId="0" applyFont="1" applyFill="1" applyBorder="1" applyAlignment="1">
      <alignment horizontal="center" vertical="center" wrapText="1"/>
    </xf>
    <xf numFmtId="0" fontId="11" fillId="3" borderId="44" xfId="0" applyFont="1" applyFill="1" applyBorder="1" applyAlignment="1">
      <alignment horizontal="center" vertical="center" wrapText="1"/>
    </xf>
    <xf numFmtId="0" fontId="11" fillId="3" borderId="2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0" fillId="0" borderId="4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15" xfId="0" applyBorder="1" applyAlignment="1">
      <alignment horizontal="center"/>
    </xf>
    <xf numFmtId="0" fontId="2" fillId="0" borderId="25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2" fillId="0" borderId="25" xfId="0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0" fontId="2" fillId="0" borderId="8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6" fillId="0" borderId="40" xfId="0" applyFont="1" applyBorder="1" applyAlignment="1">
      <alignment horizontal="center"/>
    </xf>
    <xf numFmtId="0" fontId="26" fillId="0" borderId="0" xfId="0" applyFont="1" applyAlignment="1">
      <alignment horizontal="center" readingOrder="2"/>
    </xf>
    <xf numFmtId="0" fontId="27" fillId="0" borderId="0" xfId="0" applyFont="1" applyAlignment="1">
      <alignment horizontal="right" wrapText="1" readingOrder="2"/>
    </xf>
    <xf numFmtId="0" fontId="27" fillId="0" borderId="0" xfId="0" applyFont="1" applyAlignment="1">
      <alignment horizontal="right" wrapText="1" readingOrder="2"/>
    </xf>
    <xf numFmtId="0" fontId="28" fillId="0" borderId="0" xfId="0" applyFont="1" applyAlignment="1">
      <alignment horizontal="right" readingOrder="2"/>
    </xf>
    <xf numFmtId="0" fontId="0" fillId="0" borderId="45" xfId="0" applyBorder="1"/>
    <xf numFmtId="0" fontId="27" fillId="0" borderId="45" xfId="0" applyFont="1" applyBorder="1" applyAlignment="1">
      <alignment horizontal="right" vertical="top" wrapText="1" readingOrder="2"/>
    </xf>
    <xf numFmtId="0" fontId="28" fillId="0" borderId="46" xfId="0" applyFont="1" applyBorder="1" applyAlignment="1">
      <alignment horizontal="right" vertical="top" textRotation="90" wrapText="1" readingOrder="2"/>
    </xf>
    <xf numFmtId="0" fontId="28" fillId="0" borderId="47" xfId="0" applyFont="1" applyBorder="1" applyAlignment="1">
      <alignment horizontal="right" vertical="top" textRotation="90" wrapText="1" readingOrder="2"/>
    </xf>
    <xf numFmtId="0" fontId="29" fillId="0" borderId="48" xfId="0" applyFont="1" applyBorder="1" applyAlignment="1">
      <alignment horizontal="right" vertical="top" textRotation="90" shrinkToFit="1" readingOrder="2"/>
    </xf>
    <xf numFmtId="0" fontId="29" fillId="0" borderId="49" xfId="0" applyFont="1" applyBorder="1" applyAlignment="1">
      <alignment horizontal="right" vertical="top" textRotation="90" shrinkToFit="1" readingOrder="2"/>
    </xf>
    <xf numFmtId="0" fontId="29" fillId="0" borderId="47" xfId="0" applyFont="1" applyBorder="1" applyAlignment="1">
      <alignment horizontal="right" vertical="top" textRotation="90" shrinkToFit="1" readingOrder="2"/>
    </xf>
    <xf numFmtId="0" fontId="29" fillId="0" borderId="50" xfId="0" applyFont="1" applyBorder="1" applyAlignment="1">
      <alignment horizontal="right" vertical="top" textRotation="90" shrinkToFit="1" readingOrder="2"/>
    </xf>
    <xf numFmtId="0" fontId="29" fillId="0" borderId="51" xfId="0" applyFont="1" applyBorder="1" applyAlignment="1">
      <alignment horizontal="right" vertical="top" shrinkToFit="1" readingOrder="2"/>
    </xf>
    <xf numFmtId="0" fontId="28" fillId="0" borderId="52" xfId="0" applyFont="1" applyBorder="1" applyAlignment="1">
      <alignment horizontal="right" vertical="top" wrapText="1" readingOrder="2"/>
    </xf>
    <xf numFmtId="0" fontId="28" fillId="0" borderId="53" xfId="0" applyFont="1" applyBorder="1" applyAlignment="1">
      <alignment horizontal="right" vertical="top" wrapText="1" readingOrder="2"/>
    </xf>
    <xf numFmtId="0" fontId="28" fillId="0" borderId="0" xfId="0" applyFont="1" applyAlignment="1">
      <alignment horizontal="right" vertical="top" wrapText="1" readingOrder="2"/>
    </xf>
    <xf numFmtId="0" fontId="28" fillId="0" borderId="54" xfId="0" applyFont="1" applyBorder="1" applyAlignment="1">
      <alignment horizontal="right" vertical="top" wrapText="1" readingOrder="2"/>
    </xf>
    <xf numFmtId="0" fontId="28" fillId="0" borderId="55" xfId="0" applyFont="1" applyBorder="1" applyAlignment="1">
      <alignment horizontal="right" vertical="top" wrapText="1" readingOrder="2"/>
    </xf>
    <xf numFmtId="0" fontId="0" fillId="0" borderId="55" xfId="0" applyBorder="1"/>
    <xf numFmtId="0" fontId="0" fillId="0" borderId="56" xfId="0" applyBorder="1"/>
    <xf numFmtId="0" fontId="29" fillId="0" borderId="57" xfId="0" applyFont="1" applyBorder="1" applyAlignment="1">
      <alignment horizontal="right" vertical="top" shrinkToFit="1" readingOrder="2"/>
    </xf>
    <xf numFmtId="0" fontId="28" fillId="0" borderId="58" xfId="0" applyFont="1" applyBorder="1" applyAlignment="1">
      <alignment horizontal="right" vertical="top" wrapText="1" readingOrder="2"/>
    </xf>
    <xf numFmtId="0" fontId="28" fillId="0" borderId="11" xfId="0" applyFont="1" applyBorder="1" applyAlignment="1">
      <alignment horizontal="right" vertical="top" wrapText="1" readingOrder="2"/>
    </xf>
    <xf numFmtId="0" fontId="28" fillId="0" borderId="32" xfId="0" applyFont="1" applyBorder="1" applyAlignment="1">
      <alignment horizontal="right" vertical="top" wrapText="1" readingOrder="2"/>
    </xf>
    <xf numFmtId="0" fontId="28" fillId="0" borderId="9" xfId="0" applyFont="1" applyBorder="1" applyAlignment="1">
      <alignment horizontal="right" vertical="top" wrapText="1" readingOrder="2"/>
    </xf>
    <xf numFmtId="0" fontId="0" fillId="0" borderId="41" xfId="0" applyBorder="1"/>
    <xf numFmtId="0" fontId="28" fillId="0" borderId="17" xfId="0" applyFont="1" applyBorder="1" applyAlignment="1">
      <alignment horizontal="right" vertical="top" wrapText="1" readingOrder="2"/>
    </xf>
    <xf numFmtId="0" fontId="28" fillId="0" borderId="18" xfId="0" applyFont="1" applyBorder="1" applyAlignment="1">
      <alignment horizontal="right" vertical="top" wrapText="1" readingOrder="2"/>
    </xf>
    <xf numFmtId="0" fontId="29" fillId="0" borderId="59" xfId="0" applyFont="1" applyBorder="1" applyAlignment="1">
      <alignment horizontal="right" vertical="top" shrinkToFit="1" readingOrder="2"/>
    </xf>
    <xf numFmtId="0" fontId="28" fillId="0" borderId="60" xfId="0" applyFont="1" applyBorder="1" applyAlignment="1">
      <alignment horizontal="right" vertical="top" wrapText="1" readingOrder="2"/>
    </xf>
    <xf numFmtId="0" fontId="28" fillId="0" borderId="41" xfId="0" applyFont="1" applyBorder="1" applyAlignment="1">
      <alignment horizontal="right" vertical="top" wrapText="1" readingOrder="2"/>
    </xf>
    <xf numFmtId="0" fontId="28" fillId="0" borderId="29" xfId="0" applyFont="1" applyBorder="1" applyAlignment="1">
      <alignment horizontal="right" vertical="top" wrapText="1" readingOrder="2"/>
    </xf>
    <xf numFmtId="0" fontId="29" fillId="0" borderId="61" xfId="0" applyFont="1" applyBorder="1" applyAlignment="1">
      <alignment horizontal="right" vertical="top" shrinkToFit="1" readingOrder="2"/>
    </xf>
    <xf numFmtId="0" fontId="0" fillId="0" borderId="60" xfId="0" applyBorder="1"/>
  </cellXfs>
  <cellStyles count="8">
    <cellStyle name="Comma" xfId="4" xr:uid="{00000000-0005-0000-0000-000000000000}"/>
    <cellStyle name="Comma [0]" xfId="5" xr:uid="{00000000-0005-0000-0000-000001000000}"/>
    <cellStyle name="Currency" xfId="2" xr:uid="{00000000-0005-0000-0000-000002000000}"/>
    <cellStyle name="Currency [0]" xfId="3" xr:uid="{00000000-0005-0000-0000-000003000000}"/>
    <cellStyle name="Normal" xfId="0" builtinId="0"/>
    <cellStyle name="Normal 2" xfId="6" xr:uid="{00000000-0005-0000-0000-000005000000}"/>
    <cellStyle name="Normal 3" xfId="7" xr:uid="{00000000-0005-0000-0000-000006000000}"/>
    <cellStyle name="Percent" xfId="1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7</xdr:row>
      <xdr:rowOff>247650</xdr:rowOff>
    </xdr:from>
    <xdr:to>
      <xdr:col>16</xdr:col>
      <xdr:colOff>0</xdr:colOff>
      <xdr:row>20</xdr:row>
      <xdr:rowOff>247650</xdr:rowOff>
    </xdr:to>
    <xdr:cxnSp macro="">
      <xdr:nvCxnSpPr>
        <xdr:cNvPr id="2" name="מחבר ישר 1">
          <a:extLst>
            <a:ext uri="{FF2B5EF4-FFF2-40B4-BE49-F238E27FC236}">
              <a16:creationId xmlns:a16="http://schemas.microsoft.com/office/drawing/2014/main" id="{0B730383-6A6E-4505-A821-803DC6B8885F}"/>
            </a:ext>
          </a:extLst>
        </xdr:cNvPr>
        <xdr:cNvCxnSpPr/>
      </xdr:nvCxnSpPr>
      <xdr:spPr>
        <a:xfrm>
          <a:off x="164163375" y="3438525"/>
          <a:ext cx="3324225" cy="33432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bm-storage\Users$\MOSHEN\My%20Documents\&#1489;&#1497;&#1504;&#1493;&#1497;%20&#1493;&#1500;&#1493;&#1490;&#1497;&#1505;&#1496;&#1497;&#1511;&#1492;\&#1492;&#1504;&#1492;&#1500;&#1492;\&#1508;&#1512;&#1493;&#1490;&#1512;&#1502;&#1514;%20&#1513;&#1496;&#1495;&#1497;&#1501;%20&#1500;&#1488;&#1490;&#1507;%20&#1492;&#1489;&#1497;&#1496;&#1495;&#1493;&#15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מפתחות"/>
      <sheetName val="פירוט"/>
      <sheetName val="לשכ' המנהל  ויפ&quot;א"/>
      <sheetName val="ס' מנהל  -בקרה פיקוח ורכש ,עוזמ"/>
      <sheetName val="תקציבים, מחקר"/>
      <sheetName val="לשכה משפטית"/>
      <sheetName val="חטיבת שופטים"/>
      <sheetName val="בינוי לוגיסטקה ופרוג"/>
      <sheetName val="חשבות"/>
      <sheetName val="משאבי  אנוש , שרות"/>
      <sheetName val="מחשוב  "/>
      <sheetName val="ביקורת"/>
      <sheetName val="תפעול מזכירויות "/>
    </sheetNames>
    <sheetDataSet>
      <sheetData sheetId="0">
        <row r="1">
          <cell r="A1" t="str">
            <v>טיפוס</v>
          </cell>
          <cell r="B1" t="str">
            <v xml:space="preserve">ת י א ו ר </v>
          </cell>
          <cell r="C1" t="str">
            <v>הערות</v>
          </cell>
          <cell r="D1" t="str">
            <v>סוג עמדת עבודה</v>
          </cell>
          <cell r="E1" t="str">
            <v>שטח נטו לעובד [מ"ר]</v>
          </cell>
        </row>
        <row r="2">
          <cell r="A2" t="str">
            <v>A</v>
          </cell>
          <cell r="B2" t="str">
            <v xml:space="preserve">שר </v>
          </cell>
          <cell r="D2" t="str">
            <v>ס</v>
          </cell>
          <cell r="E2">
            <v>27.3</v>
          </cell>
        </row>
        <row r="3">
          <cell r="A3" t="str">
            <v>B</v>
          </cell>
          <cell r="B3" t="str">
            <v>סגן שר / מנכ"ל / מנהל רשות</v>
          </cell>
          <cell r="D3" t="str">
            <v>ס</v>
          </cell>
          <cell r="E3">
            <v>23.3</v>
          </cell>
        </row>
        <row r="4">
          <cell r="A4" t="str">
            <v>C</v>
          </cell>
          <cell r="B4" t="str">
            <v>משנה למנכ"ל / סמנכ"ל / מנהל מחוז / חשב / יועץ משפטי / ראש אגף בכיר</v>
          </cell>
          <cell r="D4" t="str">
            <v>ס</v>
          </cell>
          <cell r="E4">
            <v>17</v>
          </cell>
        </row>
        <row r="5">
          <cell r="A5" t="str">
            <v>D</v>
          </cell>
          <cell r="B5" t="str">
            <v>ראש אגף / מנהל תחום בכיר / דובר</v>
          </cell>
          <cell r="D5" t="str">
            <v>ס</v>
          </cell>
          <cell r="E5">
            <v>12.7</v>
          </cell>
        </row>
        <row r="6">
          <cell r="A6" t="str">
            <v>E</v>
          </cell>
          <cell r="B6" t="str">
            <v>מנהל מחלקה / סגן ראש אגף / מנהל תחום / סגן ראש תחום / עובד דיסקרטי / עו"ד / כלכלן ומבקר בכיר /  גזברות / רכזת לשכה עם המתנה/ ממונה / מזכירה עם תיוק</v>
          </cell>
          <cell r="D6" t="str">
            <v>ס</v>
          </cell>
          <cell r="E6">
            <v>9.9</v>
          </cell>
        </row>
        <row r="7">
          <cell r="A7" t="str">
            <v>F</v>
          </cell>
          <cell r="B7" t="str">
            <v>מפקח מס הכנסה</v>
          </cell>
          <cell r="C7" t="str">
            <v>חדר ל - 2 עובדים</v>
          </cell>
          <cell r="D7" t="str">
            <v>ס</v>
          </cell>
          <cell r="E7">
            <v>17</v>
          </cell>
        </row>
        <row r="8">
          <cell r="A8" t="str">
            <v>G</v>
          </cell>
          <cell r="B8" t="str">
            <v>רע"נ / רכז / מרכז / מתמחה / 2 מזכירות בחדר משותף</v>
          </cell>
          <cell r="C8" t="str">
            <v>חדר ל - 2 עובדים</v>
          </cell>
          <cell r="D8" t="str">
            <v>ס</v>
          </cell>
          <cell r="E8">
            <v>12.7</v>
          </cell>
        </row>
        <row r="9">
          <cell r="A9" t="str">
            <v>G/2</v>
          </cell>
          <cell r="B9" t="str">
            <v>עמדת עבודה לטיפוס G</v>
          </cell>
          <cell r="D9" t="str">
            <v>ס</v>
          </cell>
          <cell r="E9">
            <v>6.35</v>
          </cell>
        </row>
        <row r="10">
          <cell r="A10" t="str">
            <v>H</v>
          </cell>
          <cell r="B10" t="str">
            <v>עמדה חמה / סטודנטים / נהג / שירות לאומי / מתנדב</v>
          </cell>
          <cell r="C10" t="str">
            <v>אפשרי חדר לשלושה ב - 12.7 או חדר ל -2 ב- 9.9</v>
          </cell>
          <cell r="D10" t="str">
            <v>ס</v>
          </cell>
          <cell r="E10">
            <v>4.2</v>
          </cell>
        </row>
      </sheetData>
      <sheetData sheetId="1"/>
      <sheetData sheetId="2">
        <row r="3">
          <cell r="H3">
            <v>23.3</v>
          </cell>
        </row>
        <row r="4">
          <cell r="H4">
            <v>9.9</v>
          </cell>
        </row>
        <row r="5">
          <cell r="H5">
            <v>8</v>
          </cell>
        </row>
        <row r="6">
          <cell r="H6">
            <v>12.7</v>
          </cell>
        </row>
        <row r="7">
          <cell r="H7">
            <v>7</v>
          </cell>
        </row>
        <row r="8">
          <cell r="H8">
            <v>12.7</v>
          </cell>
        </row>
        <row r="10">
          <cell r="H10">
            <v>12.7</v>
          </cell>
        </row>
        <row r="12">
          <cell r="H12">
            <v>8.4</v>
          </cell>
        </row>
        <row r="13">
          <cell r="H13">
            <v>4.2</v>
          </cell>
        </row>
        <row r="14">
          <cell r="H14">
            <v>134.94999999999999</v>
          </cell>
        </row>
        <row r="20">
          <cell r="H20">
            <v>17</v>
          </cell>
        </row>
        <row r="21">
          <cell r="H21">
            <v>12.7</v>
          </cell>
        </row>
        <row r="22">
          <cell r="H22">
            <v>6.35</v>
          </cell>
        </row>
        <row r="23">
          <cell r="H23">
            <v>4.2</v>
          </cell>
        </row>
      </sheetData>
      <sheetData sheetId="3">
        <row r="3">
          <cell r="I3">
            <v>17</v>
          </cell>
        </row>
        <row r="4">
          <cell r="I4">
            <v>9.9</v>
          </cell>
        </row>
        <row r="5">
          <cell r="I5">
            <v>9.9</v>
          </cell>
        </row>
        <row r="7">
          <cell r="I7">
            <v>9.9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V89"/>
  <sheetViews>
    <sheetView rightToLeft="1" topLeftCell="A13" workbookViewId="0">
      <selection activeCell="X41" sqref="X41:X43"/>
    </sheetView>
  </sheetViews>
  <sheetFormatPr defaultRowHeight="14.25"/>
  <cols>
    <col min="1" max="1" width="0.85546875" style="260" customWidth="1"/>
    <col min="2" max="2" width="4.28515625" style="265" customWidth="1"/>
    <col min="3" max="3" width="3.7109375" style="278" customWidth="1"/>
    <col min="4" max="4" width="10.7109375" style="265" customWidth="1"/>
    <col min="5" max="5" width="40.28515625" style="266" customWidth="1"/>
    <col min="6" max="6" width="4.7109375" style="266" customWidth="1"/>
    <col min="7" max="7" width="5.7109375" style="261" customWidth="1"/>
    <col min="8" max="8" width="7.28515625" style="261" customWidth="1"/>
    <col min="9" max="10" width="6.140625" style="261" customWidth="1"/>
    <col min="11" max="11" width="6.28515625" style="261" customWidth="1"/>
    <col min="12" max="12" width="6" style="261" customWidth="1"/>
    <col min="13" max="13" width="7.28515625" style="261" customWidth="1"/>
    <col min="14" max="14" width="7" style="261" customWidth="1"/>
    <col min="15" max="15" width="4.7109375" style="261" customWidth="1"/>
    <col min="16" max="16" width="8.28515625" style="261" customWidth="1"/>
    <col min="17" max="17" width="7.28515625" style="261" customWidth="1"/>
    <col min="18" max="18" width="6.7109375" style="261" customWidth="1"/>
    <col min="19" max="19" width="36.85546875" style="261" customWidth="1"/>
    <col min="20" max="20" width="1.28515625" style="279" customWidth="1"/>
    <col min="21" max="21" width="19.140625" hidden="1" customWidth="1"/>
    <col min="22" max="22" width="0" hidden="1" customWidth="1"/>
  </cols>
  <sheetData>
    <row r="2" spans="1:22" ht="22.9" customHeight="1">
      <c r="B2" s="371" t="s">
        <v>342</v>
      </c>
      <c r="C2" s="372"/>
      <c r="D2" s="372"/>
      <c r="E2" s="372"/>
      <c r="F2" s="372"/>
      <c r="G2" s="373"/>
      <c r="S2" s="343" t="s">
        <v>346</v>
      </c>
      <c r="T2" s="322"/>
    </row>
    <row r="3" spans="1:22" ht="22.9" customHeight="1">
      <c r="B3" s="374" t="s">
        <v>347</v>
      </c>
      <c r="C3" s="375"/>
      <c r="D3" s="375"/>
      <c r="E3" s="375"/>
      <c r="F3" s="375"/>
      <c r="G3" s="376"/>
      <c r="S3" s="344"/>
      <c r="T3" s="322"/>
    </row>
    <row r="4" spans="1:22" ht="21" customHeight="1">
      <c r="A4" s="297"/>
      <c r="B4" s="377" t="s">
        <v>320</v>
      </c>
      <c r="C4" s="377"/>
      <c r="D4" s="377"/>
      <c r="E4" s="377"/>
      <c r="F4" s="377"/>
      <c r="G4" s="377"/>
      <c r="H4" s="316"/>
      <c r="I4" s="316"/>
      <c r="J4" s="316"/>
      <c r="K4" s="316"/>
      <c r="L4" s="316"/>
      <c r="M4" s="316"/>
      <c r="N4" s="378" t="s">
        <v>321</v>
      </c>
      <c r="O4" s="378"/>
      <c r="P4" s="262">
        <v>1.7</v>
      </c>
      <c r="Q4" s="262">
        <v>1.7</v>
      </c>
      <c r="R4" s="262">
        <v>1.4</v>
      </c>
      <c r="S4" s="316"/>
      <c r="T4" s="322"/>
    </row>
    <row r="5" spans="1:22" s="323" customFormat="1" ht="15.6" customHeight="1">
      <c r="A5" s="280"/>
      <c r="B5" s="281"/>
      <c r="C5" s="282"/>
      <c r="D5" s="281"/>
      <c r="E5" s="281"/>
      <c r="F5" s="281"/>
      <c r="G5" s="379" t="s">
        <v>322</v>
      </c>
      <c r="H5" s="379"/>
      <c r="I5" s="379"/>
      <c r="J5" s="379"/>
      <c r="K5" s="379"/>
      <c r="L5" s="283"/>
      <c r="M5" s="283"/>
      <c r="N5" s="284"/>
      <c r="O5" s="284"/>
      <c r="P5" s="370" t="s">
        <v>323</v>
      </c>
      <c r="Q5" s="370"/>
      <c r="R5" s="370"/>
      <c r="S5" s="283"/>
      <c r="T5" s="285"/>
    </row>
    <row r="6" spans="1:22" s="323" customFormat="1" ht="84" customHeight="1">
      <c r="A6" s="280"/>
      <c r="B6" s="349" t="s">
        <v>324</v>
      </c>
      <c r="C6" s="324" t="s">
        <v>252</v>
      </c>
      <c r="D6" s="351" t="s">
        <v>325</v>
      </c>
      <c r="E6" s="349" t="s">
        <v>326</v>
      </c>
      <c r="F6" s="287" t="s">
        <v>312</v>
      </c>
      <c r="G6" s="349" t="s">
        <v>327</v>
      </c>
      <c r="H6" s="286" t="s">
        <v>328</v>
      </c>
      <c r="I6" s="349" t="s">
        <v>329</v>
      </c>
      <c r="J6" s="349" t="s">
        <v>330</v>
      </c>
      <c r="K6" s="349" t="s">
        <v>44</v>
      </c>
      <c r="L6" s="349" t="s">
        <v>331</v>
      </c>
      <c r="M6" s="349" t="s">
        <v>332</v>
      </c>
      <c r="N6" s="349" t="s">
        <v>333</v>
      </c>
      <c r="O6" s="288" t="s">
        <v>313</v>
      </c>
      <c r="P6" s="353" t="s">
        <v>334</v>
      </c>
      <c r="Q6" s="353" t="s">
        <v>335</v>
      </c>
      <c r="R6" s="353" t="s">
        <v>336</v>
      </c>
      <c r="S6" s="353" t="s">
        <v>12</v>
      </c>
      <c r="T6" s="289"/>
    </row>
    <row r="7" spans="1:22" s="323" customFormat="1" ht="15.75">
      <c r="A7" s="280"/>
      <c r="B7" s="382">
        <v>1</v>
      </c>
      <c r="C7" s="383" t="s">
        <v>341</v>
      </c>
      <c r="D7" s="385" t="s">
        <v>347</v>
      </c>
      <c r="E7" s="332" t="s">
        <v>348</v>
      </c>
      <c r="F7" s="332" t="s">
        <v>315</v>
      </c>
      <c r="G7" s="325">
        <v>1</v>
      </c>
      <c r="H7" s="331"/>
      <c r="I7" s="331"/>
      <c r="J7" s="331"/>
      <c r="K7" s="290">
        <f>SUM(G7:J7)</f>
        <v>1</v>
      </c>
      <c r="L7" s="325">
        <v>1</v>
      </c>
      <c r="M7" s="291">
        <f>VLOOKUP(F7,[1]מפתחות!$A$1:$E$10,5)</f>
        <v>17</v>
      </c>
      <c r="N7" s="291">
        <f t="shared" ref="N7:N16" si="0">+M7*L7</f>
        <v>17</v>
      </c>
      <c r="O7" s="292" t="s">
        <v>314</v>
      </c>
      <c r="P7" s="292">
        <f>+N7</f>
        <v>17</v>
      </c>
      <c r="Q7" s="292"/>
      <c r="R7" s="292"/>
      <c r="S7" s="264"/>
      <c r="T7" s="293"/>
      <c r="U7" s="323">
        <f>+'[1]לשכ'' המנהל  ויפ"א'!H3</f>
        <v>23.3</v>
      </c>
      <c r="V7" s="326">
        <f t="shared" ref="V7:V15" si="1">+U7-N7</f>
        <v>6.3000000000000007</v>
      </c>
    </row>
    <row r="8" spans="1:22" s="323" customFormat="1" ht="15.75">
      <c r="A8" s="280"/>
      <c r="B8" s="382"/>
      <c r="C8" s="384"/>
      <c r="D8" s="385"/>
      <c r="E8" s="332" t="s">
        <v>349</v>
      </c>
      <c r="F8" s="332" t="s">
        <v>317</v>
      </c>
      <c r="G8" s="325">
        <v>1</v>
      </c>
      <c r="H8" s="331"/>
      <c r="I8" s="331"/>
      <c r="J8" s="331"/>
      <c r="K8" s="290">
        <f t="shared" ref="K8:K15" si="2">SUM(G8:J8)</f>
        <v>1</v>
      </c>
      <c r="L8" s="327">
        <v>1</v>
      </c>
      <c r="M8" s="291">
        <f>VLOOKUP(F8,[1]מפתחות!$A$1:$E$10,5)</f>
        <v>9.9</v>
      </c>
      <c r="N8" s="291">
        <f t="shared" si="0"/>
        <v>9.9</v>
      </c>
      <c r="O8" s="292" t="s">
        <v>314</v>
      </c>
      <c r="P8" s="292">
        <f>+N8</f>
        <v>9.9</v>
      </c>
      <c r="Q8" s="292"/>
      <c r="R8" s="292"/>
      <c r="S8" s="264"/>
      <c r="T8" s="293"/>
      <c r="U8" s="323">
        <f>+'[1]לשכ'' המנהל  ויפ"א'!H4</f>
        <v>9.9</v>
      </c>
      <c r="V8" s="326">
        <f t="shared" si="1"/>
        <v>0</v>
      </c>
    </row>
    <row r="9" spans="1:22" s="323" customFormat="1" ht="15.75">
      <c r="A9" s="280"/>
      <c r="B9" s="382"/>
      <c r="C9" s="384"/>
      <c r="D9" s="385"/>
      <c r="E9" s="332" t="s">
        <v>350</v>
      </c>
      <c r="F9" s="332" t="s">
        <v>315</v>
      </c>
      <c r="G9" s="325">
        <v>1</v>
      </c>
      <c r="H9" s="331"/>
      <c r="I9" s="331"/>
      <c r="J9" s="331"/>
      <c r="K9" s="290">
        <f t="shared" si="2"/>
        <v>1</v>
      </c>
      <c r="L9" s="327">
        <v>1</v>
      </c>
      <c r="M9" s="291">
        <v>12.7</v>
      </c>
      <c r="N9" s="291">
        <f t="shared" si="0"/>
        <v>12.7</v>
      </c>
      <c r="O9" s="292"/>
      <c r="P9" s="292">
        <f>+N9</f>
        <v>12.7</v>
      </c>
      <c r="Q9" s="292"/>
      <c r="R9" s="292"/>
      <c r="S9" s="264"/>
      <c r="T9" s="293"/>
      <c r="V9" s="326"/>
    </row>
    <row r="10" spans="1:22" s="323" customFormat="1" ht="15.75">
      <c r="A10" s="280"/>
      <c r="B10" s="382"/>
      <c r="C10" s="384"/>
      <c r="D10" s="385"/>
      <c r="E10" s="332" t="s">
        <v>351</v>
      </c>
      <c r="F10" s="332" t="s">
        <v>317</v>
      </c>
      <c r="G10" s="325">
        <v>1</v>
      </c>
      <c r="H10" s="331"/>
      <c r="I10" s="331"/>
      <c r="J10" s="331"/>
      <c r="K10" s="290">
        <v>1</v>
      </c>
      <c r="L10" s="327">
        <v>1</v>
      </c>
      <c r="M10" s="291">
        <v>9.9</v>
      </c>
      <c r="N10" s="291">
        <f t="shared" si="0"/>
        <v>9.9</v>
      </c>
      <c r="O10" s="292" t="s">
        <v>314</v>
      </c>
      <c r="P10" s="292">
        <f>+N10</f>
        <v>9.9</v>
      </c>
      <c r="Q10" s="292"/>
      <c r="R10" s="292"/>
      <c r="S10" s="264"/>
      <c r="T10" s="293"/>
      <c r="U10" s="323">
        <f>+'[1]לשכ'' המנהל  ויפ"א'!H5</f>
        <v>8</v>
      </c>
      <c r="V10" s="326">
        <f t="shared" si="1"/>
        <v>-1.9000000000000004</v>
      </c>
    </row>
    <row r="11" spans="1:22" s="323" customFormat="1" ht="15.75">
      <c r="A11" s="280"/>
      <c r="B11" s="382"/>
      <c r="C11" s="384"/>
      <c r="D11" s="385"/>
      <c r="E11" s="332" t="s">
        <v>352</v>
      </c>
      <c r="F11" s="332" t="s">
        <v>317</v>
      </c>
      <c r="G11" s="325">
        <v>1</v>
      </c>
      <c r="H11" s="331"/>
      <c r="I11" s="331"/>
      <c r="J11" s="331"/>
      <c r="K11" s="290">
        <f t="shared" si="2"/>
        <v>1</v>
      </c>
      <c r="L11" s="327">
        <v>1</v>
      </c>
      <c r="M11" s="291">
        <f>VLOOKUP(F11,[1]מפתחות!$A$1:$E$10,5)</f>
        <v>9.9</v>
      </c>
      <c r="N11" s="291">
        <f t="shared" si="0"/>
        <v>9.9</v>
      </c>
      <c r="O11" s="292" t="s">
        <v>314</v>
      </c>
      <c r="P11" s="292">
        <f>+N11</f>
        <v>9.9</v>
      </c>
      <c r="Q11" s="292"/>
      <c r="R11" s="292"/>
      <c r="S11" s="264" t="s">
        <v>318</v>
      </c>
      <c r="T11" s="293"/>
      <c r="U11" s="323">
        <f>+'[1]לשכ'' המנהל  ויפ"א'!H6</f>
        <v>12.7</v>
      </c>
      <c r="V11" s="326">
        <f t="shared" si="1"/>
        <v>2.7999999999999989</v>
      </c>
    </row>
    <row r="12" spans="1:22" s="323" customFormat="1" ht="15.75">
      <c r="A12" s="280"/>
      <c r="B12" s="382"/>
      <c r="C12" s="384"/>
      <c r="D12" s="385"/>
      <c r="E12" s="332" t="s">
        <v>295</v>
      </c>
      <c r="F12" s="332"/>
      <c r="G12" s="325"/>
      <c r="H12" s="331"/>
      <c r="I12" s="331"/>
      <c r="J12" s="331"/>
      <c r="K12" s="290"/>
      <c r="L12" s="327">
        <v>1</v>
      </c>
      <c r="M12" s="291">
        <v>7</v>
      </c>
      <c r="N12" s="291">
        <f t="shared" si="0"/>
        <v>7</v>
      </c>
      <c r="O12" s="292" t="s">
        <v>314</v>
      </c>
      <c r="P12" s="292"/>
      <c r="Q12" s="292">
        <f>+N12</f>
        <v>7</v>
      </c>
      <c r="R12" s="292"/>
      <c r="S12" s="264"/>
      <c r="T12" s="293"/>
      <c r="U12" s="323">
        <f>+'[1]לשכ'' המנהל  ויפ"א'!H7</f>
        <v>7</v>
      </c>
      <c r="V12" s="326">
        <f t="shared" si="1"/>
        <v>0</v>
      </c>
    </row>
    <row r="13" spans="1:22" s="323" customFormat="1" ht="15.75">
      <c r="A13" s="280"/>
      <c r="B13" s="382"/>
      <c r="C13" s="384"/>
      <c r="D13" s="385"/>
      <c r="E13" s="340" t="s">
        <v>353</v>
      </c>
      <c r="F13" s="332" t="s">
        <v>317</v>
      </c>
      <c r="G13" s="333"/>
      <c r="H13" s="334"/>
      <c r="I13" s="334"/>
      <c r="J13" s="334"/>
      <c r="K13" s="335"/>
      <c r="L13" s="336">
        <v>1</v>
      </c>
      <c r="M13" s="337">
        <v>9.9</v>
      </c>
      <c r="N13" s="337">
        <f t="shared" si="0"/>
        <v>9.9</v>
      </c>
      <c r="O13" s="338" t="s">
        <v>314</v>
      </c>
      <c r="P13" s="338">
        <f>+N13</f>
        <v>9.9</v>
      </c>
      <c r="Q13" s="338"/>
      <c r="R13" s="338"/>
      <c r="S13" s="339"/>
      <c r="T13" s="293"/>
      <c r="V13" s="326"/>
    </row>
    <row r="14" spans="1:22" s="323" customFormat="1" ht="30">
      <c r="A14" s="280"/>
      <c r="B14" s="382"/>
      <c r="C14" s="384"/>
      <c r="D14" s="385"/>
      <c r="E14" s="340" t="s">
        <v>354</v>
      </c>
      <c r="F14" s="332" t="s">
        <v>319</v>
      </c>
      <c r="G14" s="327">
        <v>2</v>
      </c>
      <c r="H14" s="331"/>
      <c r="I14" s="331"/>
      <c r="J14" s="331"/>
      <c r="K14" s="290">
        <f t="shared" si="2"/>
        <v>2</v>
      </c>
      <c r="L14" s="327">
        <v>1</v>
      </c>
      <c r="M14" s="291">
        <f>VLOOKUP(F14,[1]מפתחות!$A$1:$E$10,5)</f>
        <v>12.7</v>
      </c>
      <c r="N14" s="291">
        <f t="shared" si="0"/>
        <v>12.7</v>
      </c>
      <c r="O14" s="292" t="s">
        <v>314</v>
      </c>
      <c r="P14" s="292">
        <f>+N14</f>
        <v>12.7</v>
      </c>
      <c r="Q14" s="292"/>
      <c r="R14" s="292"/>
      <c r="S14" s="264" t="s">
        <v>318</v>
      </c>
      <c r="T14" s="293"/>
      <c r="U14" s="323">
        <f>+'[1]לשכ'' המנהל  ויפ"א'!H8</f>
        <v>12.7</v>
      </c>
      <c r="V14" s="326">
        <f t="shared" si="1"/>
        <v>0</v>
      </c>
    </row>
    <row r="15" spans="1:22" s="323" customFormat="1" ht="31.5">
      <c r="A15" s="280"/>
      <c r="B15" s="382"/>
      <c r="C15" s="384"/>
      <c r="D15" s="385"/>
      <c r="E15" s="332" t="s">
        <v>355</v>
      </c>
      <c r="F15" s="332" t="s">
        <v>319</v>
      </c>
      <c r="G15" s="336">
        <v>2</v>
      </c>
      <c r="H15" s="334"/>
      <c r="I15" s="334"/>
      <c r="J15" s="334"/>
      <c r="K15" s="335">
        <f t="shared" si="2"/>
        <v>2</v>
      </c>
      <c r="L15" s="336">
        <v>1</v>
      </c>
      <c r="M15" s="337">
        <f>VLOOKUP(F15,[1]מפתחות!$A$1:$E$10,5)</f>
        <v>12.7</v>
      </c>
      <c r="N15" s="337">
        <f t="shared" si="0"/>
        <v>12.7</v>
      </c>
      <c r="O15" s="338" t="s">
        <v>314</v>
      </c>
      <c r="P15" s="338">
        <f>+N15</f>
        <v>12.7</v>
      </c>
      <c r="Q15" s="292"/>
      <c r="R15" s="292"/>
      <c r="S15" s="264" t="s">
        <v>318</v>
      </c>
      <c r="T15" s="294"/>
      <c r="U15" s="323">
        <f>+'[1]לשכ'' המנהל  ויפ"א'!H10</f>
        <v>12.7</v>
      </c>
      <c r="V15" s="326">
        <f t="shared" si="1"/>
        <v>0</v>
      </c>
    </row>
    <row r="16" spans="1:22" s="323" customFormat="1" ht="15.75">
      <c r="A16" s="280"/>
      <c r="B16" s="382"/>
      <c r="C16" s="384"/>
      <c r="D16" s="385"/>
      <c r="E16" s="332" t="s">
        <v>356</v>
      </c>
      <c r="F16" s="332" t="s">
        <v>319</v>
      </c>
      <c r="G16" s="336">
        <v>2</v>
      </c>
      <c r="H16" s="334"/>
      <c r="I16" s="334"/>
      <c r="J16" s="334"/>
      <c r="K16" s="335">
        <v>2</v>
      </c>
      <c r="L16" s="357">
        <v>1</v>
      </c>
      <c r="M16" s="337">
        <f>VLOOKUP(F16,[1]מפתחות!$A$1:$E$10,5)</f>
        <v>12.7</v>
      </c>
      <c r="N16" s="337">
        <f t="shared" si="0"/>
        <v>12.7</v>
      </c>
      <c r="O16" s="338" t="s">
        <v>314</v>
      </c>
      <c r="P16" s="338">
        <f>+N16</f>
        <v>12.7</v>
      </c>
      <c r="Q16" s="346"/>
      <c r="R16" s="346"/>
      <c r="S16" s="264" t="s">
        <v>318</v>
      </c>
      <c r="T16" s="294"/>
      <c r="V16" s="326"/>
    </row>
    <row r="17" spans="1:22" s="323" customFormat="1" ht="15.75">
      <c r="A17" s="280"/>
      <c r="B17" s="382"/>
      <c r="C17" s="384"/>
      <c r="D17" s="385"/>
      <c r="E17" s="332" t="s">
        <v>357</v>
      </c>
      <c r="F17" s="387"/>
      <c r="G17" s="325"/>
      <c r="H17" s="331"/>
      <c r="I17" s="331"/>
      <c r="J17" s="331"/>
      <c r="K17" s="290"/>
      <c r="L17" s="389"/>
      <c r="M17" s="391"/>
      <c r="N17" s="391"/>
      <c r="O17" s="395"/>
      <c r="P17" s="395"/>
      <c r="Q17" s="380"/>
      <c r="R17" s="380"/>
      <c r="S17" s="380"/>
      <c r="T17" s="294"/>
      <c r="U17" s="323">
        <f>+'[1]לשכ'' המנהל  ויפ"א'!H12</f>
        <v>8.4</v>
      </c>
      <c r="V17" s="326">
        <f>+U17-N17</f>
        <v>8.4</v>
      </c>
    </row>
    <row r="18" spans="1:22" s="323" customFormat="1" ht="15.75">
      <c r="A18" s="280"/>
      <c r="B18" s="382"/>
      <c r="C18" s="384"/>
      <c r="D18" s="385"/>
      <c r="E18" s="332"/>
      <c r="F18" s="388"/>
      <c r="G18" s="327"/>
      <c r="H18" s="331"/>
      <c r="I18" s="331"/>
      <c r="J18" s="331"/>
      <c r="K18" s="290"/>
      <c r="L18" s="390"/>
      <c r="M18" s="392"/>
      <c r="N18" s="392"/>
      <c r="O18" s="396"/>
      <c r="P18" s="396"/>
      <c r="Q18" s="381"/>
      <c r="R18" s="381"/>
      <c r="S18" s="381"/>
      <c r="T18" s="294"/>
      <c r="U18" s="323">
        <f>+'[1]לשכ'' המנהל  ויפ"א'!H13</f>
        <v>4.2</v>
      </c>
      <c r="V18" s="326">
        <f>+U18-N18</f>
        <v>4.2</v>
      </c>
    </row>
    <row r="19" spans="1:22" s="323" customFormat="1" ht="15.75">
      <c r="A19" s="280"/>
      <c r="B19" s="382"/>
      <c r="C19" s="384"/>
      <c r="D19" s="386"/>
      <c r="E19" s="393" t="s">
        <v>337</v>
      </c>
      <c r="F19" s="393"/>
      <c r="G19" s="295">
        <f t="shared" ref="G19:L19" si="3">SUM(G7:G18)</f>
        <v>11</v>
      </c>
      <c r="H19" s="295">
        <f t="shared" si="3"/>
        <v>0</v>
      </c>
      <c r="I19" s="295">
        <f t="shared" si="3"/>
        <v>0</v>
      </c>
      <c r="J19" s="295">
        <f t="shared" si="3"/>
        <v>0</v>
      </c>
      <c r="K19" s="295">
        <f t="shared" si="3"/>
        <v>11</v>
      </c>
      <c r="L19" s="295">
        <f t="shared" si="3"/>
        <v>10</v>
      </c>
      <c r="M19" s="295" t="s">
        <v>338</v>
      </c>
      <c r="N19" s="295">
        <f>SUM(N7:N18)</f>
        <v>114.4</v>
      </c>
      <c r="O19" s="295" t="s">
        <v>338</v>
      </c>
      <c r="P19" s="295">
        <f>SUM(P7:P18)</f>
        <v>107.4</v>
      </c>
      <c r="Q19" s="295">
        <f>SUM(Q7:Q18)</f>
        <v>7</v>
      </c>
      <c r="R19" s="295">
        <f>SUM(R7:R18)</f>
        <v>0</v>
      </c>
      <c r="S19" s="349" t="s">
        <v>338</v>
      </c>
      <c r="T19" s="296"/>
      <c r="U19" s="323">
        <f>+'[1]לשכ'' המנהל  ויפ"א'!H14</f>
        <v>134.94999999999999</v>
      </c>
    </row>
    <row r="20" spans="1:22" s="323" customFormat="1" ht="15.75">
      <c r="A20" s="297"/>
      <c r="B20" s="394">
        <v>2</v>
      </c>
      <c r="C20" s="384"/>
      <c r="D20" s="385" t="s">
        <v>358</v>
      </c>
      <c r="E20" s="332" t="s">
        <v>343</v>
      </c>
      <c r="F20" s="332" t="s">
        <v>316</v>
      </c>
      <c r="G20" s="325">
        <v>1</v>
      </c>
      <c r="H20" s="298"/>
      <c r="I20" s="331"/>
      <c r="J20" s="331"/>
      <c r="K20" s="290">
        <f t="shared" ref="K20:K22" si="4">SUM(G20:J20)</f>
        <v>1</v>
      </c>
      <c r="L20" s="327">
        <v>1</v>
      </c>
      <c r="M20" s="291">
        <f>VLOOKUP(F20,[1]מפתחות!$A$1:$E$10,5)</f>
        <v>12.7</v>
      </c>
      <c r="N20" s="291">
        <f t="shared" ref="N20:N32" si="5">+M20*L20</f>
        <v>12.7</v>
      </c>
      <c r="O20" s="292" t="s">
        <v>314</v>
      </c>
      <c r="P20" s="299">
        <f>+N20</f>
        <v>12.7</v>
      </c>
      <c r="Q20" s="331"/>
      <c r="R20" s="331"/>
      <c r="S20" s="331"/>
      <c r="T20" s="293"/>
      <c r="U20" s="328">
        <f>+'[1]לשכ'' המנהל  ויפ"א'!H20</f>
        <v>17</v>
      </c>
      <c r="V20" s="326">
        <f>+U20-N20</f>
        <v>4.3000000000000007</v>
      </c>
    </row>
    <row r="21" spans="1:22" s="323" customFormat="1" ht="15.75">
      <c r="A21" s="297"/>
      <c r="B21" s="382"/>
      <c r="C21" s="384"/>
      <c r="D21" s="385"/>
      <c r="E21" s="332" t="s">
        <v>359</v>
      </c>
      <c r="F21" s="332" t="s">
        <v>317</v>
      </c>
      <c r="G21" s="325">
        <v>1</v>
      </c>
      <c r="H21" s="298"/>
      <c r="I21" s="331"/>
      <c r="J21" s="331"/>
      <c r="K21" s="290">
        <f t="shared" si="4"/>
        <v>1</v>
      </c>
      <c r="L21" s="327">
        <v>1</v>
      </c>
      <c r="M21" s="291">
        <f>VLOOKUP(F21,[1]מפתחות!$A$1:$E$10,5)</f>
        <v>9.9</v>
      </c>
      <c r="N21" s="291">
        <f t="shared" si="5"/>
        <v>9.9</v>
      </c>
      <c r="O21" s="292" t="s">
        <v>314</v>
      </c>
      <c r="P21" s="299">
        <f>+N21</f>
        <v>9.9</v>
      </c>
      <c r="Q21" s="331"/>
      <c r="R21" s="331"/>
      <c r="S21" s="331"/>
      <c r="T21" s="293"/>
      <c r="U21" s="328">
        <f>+'[1]לשכ'' המנהל  ויפ"א'!H21</f>
        <v>12.7</v>
      </c>
      <c r="V21" s="326">
        <f>+U21-N21</f>
        <v>2.7999999999999989</v>
      </c>
    </row>
    <row r="22" spans="1:22" s="323" customFormat="1" ht="15.6" customHeight="1">
      <c r="A22" s="297"/>
      <c r="B22" s="382"/>
      <c r="C22" s="384"/>
      <c r="D22" s="385"/>
      <c r="E22" s="332" t="s">
        <v>360</v>
      </c>
      <c r="F22" s="332" t="s">
        <v>317</v>
      </c>
      <c r="G22" s="333">
        <v>1</v>
      </c>
      <c r="H22" s="341"/>
      <c r="I22" s="334"/>
      <c r="J22" s="334"/>
      <c r="K22" s="335">
        <f t="shared" si="4"/>
        <v>1</v>
      </c>
      <c r="L22" s="336">
        <v>1</v>
      </c>
      <c r="M22" s="337">
        <f>VLOOKUP(F22,[1]מפתחות!$A$1:$E$10,5)</f>
        <v>9.9</v>
      </c>
      <c r="N22" s="337">
        <f t="shared" si="5"/>
        <v>9.9</v>
      </c>
      <c r="O22" s="338" t="s">
        <v>314</v>
      </c>
      <c r="P22" s="342">
        <f>+N22</f>
        <v>9.9</v>
      </c>
      <c r="Q22" s="331"/>
      <c r="R22" s="331"/>
      <c r="S22" s="331"/>
      <c r="T22" s="293"/>
      <c r="U22" s="328">
        <f>+'[1]לשכ'' המנהל  ויפ"א'!H22</f>
        <v>6.35</v>
      </c>
      <c r="V22" s="326">
        <f>+U22-N22</f>
        <v>-3.5500000000000007</v>
      </c>
    </row>
    <row r="23" spans="1:22" s="323" customFormat="1" ht="15.6" customHeight="1">
      <c r="A23" s="297"/>
      <c r="B23" s="382"/>
      <c r="C23" s="384"/>
      <c r="D23" s="385"/>
      <c r="E23" s="332" t="s">
        <v>361</v>
      </c>
      <c r="F23" s="332" t="s">
        <v>319</v>
      </c>
      <c r="G23" s="333">
        <v>15</v>
      </c>
      <c r="H23" s="341"/>
      <c r="I23" s="334"/>
      <c r="J23" s="334"/>
      <c r="K23" s="335">
        <v>15</v>
      </c>
      <c r="L23" s="336">
        <v>2</v>
      </c>
      <c r="M23" s="337">
        <f>VLOOKUP(F23,[1]מפתחות!$A$1:$E$10,5)</f>
        <v>12.7</v>
      </c>
      <c r="N23" s="337">
        <f t="shared" si="5"/>
        <v>25.4</v>
      </c>
      <c r="O23" s="338"/>
      <c r="P23" s="342">
        <f>+N23</f>
        <v>25.4</v>
      </c>
      <c r="Q23" s="331"/>
      <c r="R23" s="331"/>
      <c r="S23" s="331"/>
      <c r="T23" s="293"/>
      <c r="U23" s="328"/>
      <c r="V23" s="326"/>
    </row>
    <row r="24" spans="1:22" s="323" customFormat="1" ht="15.6" customHeight="1">
      <c r="A24" s="297"/>
      <c r="B24" s="382"/>
      <c r="C24" s="384"/>
      <c r="D24" s="385"/>
      <c r="E24" s="332" t="s">
        <v>345</v>
      </c>
      <c r="F24" s="332"/>
      <c r="G24" s="333"/>
      <c r="H24" s="341"/>
      <c r="I24" s="334"/>
      <c r="J24" s="334"/>
      <c r="K24" s="335"/>
      <c r="L24" s="336">
        <v>1</v>
      </c>
      <c r="M24" s="337">
        <v>7</v>
      </c>
      <c r="N24" s="337">
        <f t="shared" si="5"/>
        <v>7</v>
      </c>
      <c r="O24" s="338"/>
      <c r="P24" s="342"/>
      <c r="Q24" s="299">
        <f>+N24</f>
        <v>7</v>
      </c>
      <c r="R24" s="331"/>
      <c r="S24" s="331"/>
      <c r="T24" s="293"/>
      <c r="U24" s="328"/>
      <c r="V24" s="326"/>
    </row>
    <row r="25" spans="1:22" s="323" customFormat="1" ht="15.6" customHeight="1">
      <c r="A25" s="297"/>
      <c r="B25" s="382"/>
      <c r="C25" s="384"/>
      <c r="D25" s="385"/>
      <c r="E25" s="332" t="s">
        <v>362</v>
      </c>
      <c r="F25" s="332"/>
      <c r="G25" s="333"/>
      <c r="H25" s="341"/>
      <c r="I25" s="334"/>
      <c r="J25" s="334"/>
      <c r="K25" s="335"/>
      <c r="L25" s="336">
        <v>1</v>
      </c>
      <c r="M25" s="337">
        <v>7</v>
      </c>
      <c r="N25" s="337">
        <f t="shared" si="5"/>
        <v>7</v>
      </c>
      <c r="O25" s="338"/>
      <c r="P25" s="342"/>
      <c r="Q25" s="299">
        <f>+N25</f>
        <v>7</v>
      </c>
      <c r="R25" s="331"/>
      <c r="S25" s="331"/>
      <c r="T25" s="293"/>
      <c r="U25" s="328"/>
      <c r="V25" s="326"/>
    </row>
    <row r="26" spans="1:22" s="323" customFormat="1" ht="15.6" customHeight="1">
      <c r="A26" s="297"/>
      <c r="B26" s="382"/>
      <c r="C26" s="384"/>
      <c r="D26" s="385"/>
      <c r="E26" s="332" t="s">
        <v>363</v>
      </c>
      <c r="F26" s="332"/>
      <c r="G26" s="333"/>
      <c r="H26" s="341"/>
      <c r="I26" s="334"/>
      <c r="J26" s="334"/>
      <c r="K26" s="335"/>
      <c r="L26" s="336">
        <v>2</v>
      </c>
      <c r="M26" s="337"/>
      <c r="N26" s="337"/>
      <c r="O26" s="338"/>
      <c r="P26" s="342"/>
      <c r="Q26" s="331"/>
      <c r="R26" s="331"/>
      <c r="S26" s="331" t="s">
        <v>364</v>
      </c>
      <c r="T26" s="293"/>
      <c r="U26" s="328"/>
      <c r="V26" s="326"/>
    </row>
    <row r="27" spans="1:22" s="323" customFormat="1" ht="15.6" customHeight="1">
      <c r="A27" s="297"/>
      <c r="B27" s="382"/>
      <c r="C27" s="384"/>
      <c r="D27" s="385"/>
      <c r="E27" s="332" t="s">
        <v>365</v>
      </c>
      <c r="F27" s="332"/>
      <c r="G27" s="333"/>
      <c r="H27" s="341"/>
      <c r="I27" s="334"/>
      <c r="J27" s="334"/>
      <c r="K27" s="335"/>
      <c r="L27" s="336">
        <v>2</v>
      </c>
      <c r="M27" s="337">
        <v>40</v>
      </c>
      <c r="N27" s="337">
        <f t="shared" si="5"/>
        <v>80</v>
      </c>
      <c r="O27" s="338"/>
      <c r="P27" s="342"/>
      <c r="Q27" s="299">
        <f>+N27</f>
        <v>80</v>
      </c>
      <c r="R27" s="331"/>
      <c r="S27" s="331" t="s">
        <v>366</v>
      </c>
      <c r="T27" s="293"/>
      <c r="U27" s="328"/>
      <c r="V27" s="326"/>
    </row>
    <row r="28" spans="1:22" s="323" customFormat="1" ht="15.6" customHeight="1">
      <c r="A28" s="297"/>
      <c r="B28" s="382"/>
      <c r="C28" s="384"/>
      <c r="D28" s="385"/>
      <c r="E28" s="332" t="s">
        <v>367</v>
      </c>
      <c r="F28" s="332"/>
      <c r="G28" s="333"/>
      <c r="H28" s="341"/>
      <c r="I28" s="334"/>
      <c r="J28" s="334"/>
      <c r="K28" s="335"/>
      <c r="L28" s="336">
        <v>1</v>
      </c>
      <c r="M28" s="337">
        <v>40</v>
      </c>
      <c r="N28" s="337">
        <f t="shared" si="5"/>
        <v>40</v>
      </c>
      <c r="O28" s="338"/>
      <c r="P28" s="342"/>
      <c r="Q28" s="299">
        <f>+N28</f>
        <v>40</v>
      </c>
      <c r="R28" s="331"/>
      <c r="S28" s="331" t="s">
        <v>368</v>
      </c>
      <c r="T28" s="293"/>
      <c r="U28" s="328"/>
      <c r="V28" s="326"/>
    </row>
    <row r="29" spans="1:22" s="323" customFormat="1" ht="15.6" customHeight="1">
      <c r="A29" s="297"/>
      <c r="B29" s="382"/>
      <c r="C29" s="384"/>
      <c r="D29" s="385"/>
      <c r="E29" s="332" t="s">
        <v>345</v>
      </c>
      <c r="F29" s="332"/>
      <c r="G29" s="333"/>
      <c r="H29" s="341"/>
      <c r="I29" s="334"/>
      <c r="J29" s="334"/>
      <c r="K29" s="335"/>
      <c r="L29" s="336"/>
      <c r="M29" s="337"/>
      <c r="N29" s="337"/>
      <c r="O29" s="338"/>
      <c r="P29" s="342"/>
      <c r="Q29" s="299"/>
      <c r="R29" s="331"/>
      <c r="S29" s="331" t="s">
        <v>369</v>
      </c>
      <c r="T29" s="293"/>
      <c r="U29" s="328"/>
      <c r="V29" s="326"/>
    </row>
    <row r="30" spans="1:22" s="323" customFormat="1" ht="37.5" customHeight="1">
      <c r="A30" s="297"/>
      <c r="B30" s="382"/>
      <c r="C30" s="384"/>
      <c r="D30" s="385"/>
      <c r="E30" s="358" t="s">
        <v>370</v>
      </c>
      <c r="F30" s="332"/>
      <c r="G30" s="333"/>
      <c r="H30" s="341"/>
      <c r="I30" s="334"/>
      <c r="J30" s="334"/>
      <c r="K30" s="335"/>
      <c r="L30" s="336">
        <v>1</v>
      </c>
      <c r="M30" s="337">
        <v>12</v>
      </c>
      <c r="N30" s="337">
        <f t="shared" si="5"/>
        <v>12</v>
      </c>
      <c r="O30" s="338"/>
      <c r="P30" s="342"/>
      <c r="Q30" s="299">
        <f t="shared" ref="Q30:Q31" si="6">+N30</f>
        <v>12</v>
      </c>
      <c r="R30" s="331"/>
      <c r="S30" s="331" t="s">
        <v>371</v>
      </c>
      <c r="T30" s="293"/>
      <c r="U30" s="328"/>
      <c r="V30" s="326"/>
    </row>
    <row r="31" spans="1:22" s="323" customFormat="1" ht="15.6" customHeight="1">
      <c r="A31" s="297"/>
      <c r="B31" s="382"/>
      <c r="C31" s="384"/>
      <c r="D31" s="385"/>
      <c r="E31" s="332" t="s">
        <v>372</v>
      </c>
      <c r="F31" s="332"/>
      <c r="G31" s="333"/>
      <c r="H31" s="341"/>
      <c r="I31" s="334"/>
      <c r="J31" s="334"/>
      <c r="K31" s="335"/>
      <c r="L31" s="336">
        <v>1</v>
      </c>
      <c r="M31" s="337">
        <v>12</v>
      </c>
      <c r="N31" s="337">
        <f t="shared" si="5"/>
        <v>12</v>
      </c>
      <c r="O31" s="338"/>
      <c r="P31" s="342"/>
      <c r="Q31" s="299">
        <f t="shared" si="6"/>
        <v>12</v>
      </c>
      <c r="R31" s="331"/>
      <c r="S31" s="331"/>
      <c r="T31" s="293"/>
      <c r="U31" s="328"/>
      <c r="V31" s="326"/>
    </row>
    <row r="32" spans="1:22" s="323" customFormat="1" ht="15.75">
      <c r="A32" s="297"/>
      <c r="B32" s="382"/>
      <c r="C32" s="384"/>
      <c r="D32" s="385"/>
      <c r="E32" s="332" t="s">
        <v>373</v>
      </c>
      <c r="F32" s="332" t="s">
        <v>319</v>
      </c>
      <c r="G32" s="333"/>
      <c r="H32" s="341"/>
      <c r="I32" s="334"/>
      <c r="J32" s="334"/>
      <c r="K32" s="335"/>
      <c r="L32" s="336">
        <v>1</v>
      </c>
      <c r="M32" s="337">
        <v>40</v>
      </c>
      <c r="N32" s="337">
        <f t="shared" si="5"/>
        <v>40</v>
      </c>
      <c r="O32" s="338" t="s">
        <v>314</v>
      </c>
      <c r="P32" s="342"/>
      <c r="Q32" s="299">
        <f>+N32</f>
        <v>40</v>
      </c>
      <c r="R32" s="331"/>
      <c r="S32" s="331" t="s">
        <v>344</v>
      </c>
      <c r="T32" s="293"/>
      <c r="U32" s="328">
        <f>+'[1]לשכ'' המנהל  ויפ"א'!H23</f>
        <v>4.2</v>
      </c>
      <c r="V32" s="326">
        <f>+U32-N32</f>
        <v>-35.799999999999997</v>
      </c>
    </row>
    <row r="33" spans="1:22" s="323" customFormat="1" ht="15.75">
      <c r="A33" s="297"/>
      <c r="B33" s="382"/>
      <c r="C33" s="384"/>
      <c r="D33" s="385"/>
      <c r="E33" s="393" t="s">
        <v>337</v>
      </c>
      <c r="F33" s="393"/>
      <c r="G33" s="300">
        <f>SUM(G20:G32)</f>
        <v>18</v>
      </c>
      <c r="H33" s="300">
        <f t="shared" ref="H33:R33" si="7">SUM(H20:H32)</f>
        <v>0</v>
      </c>
      <c r="I33" s="300">
        <f t="shared" si="7"/>
        <v>0</v>
      </c>
      <c r="J33" s="300">
        <f t="shared" si="7"/>
        <v>0</v>
      </c>
      <c r="K33" s="300">
        <f t="shared" si="7"/>
        <v>18</v>
      </c>
      <c r="L33" s="300">
        <f t="shared" si="7"/>
        <v>15</v>
      </c>
      <c r="M33" s="295" t="s">
        <v>338</v>
      </c>
      <c r="N33" s="300">
        <f t="shared" si="7"/>
        <v>255.9</v>
      </c>
      <c r="O33" s="295" t="s">
        <v>338</v>
      </c>
      <c r="P33" s="300">
        <f t="shared" si="7"/>
        <v>57.9</v>
      </c>
      <c r="Q33" s="300">
        <f t="shared" si="7"/>
        <v>198</v>
      </c>
      <c r="R33" s="300">
        <f t="shared" si="7"/>
        <v>0</v>
      </c>
      <c r="S33" s="349" t="s">
        <v>338</v>
      </c>
      <c r="T33" s="296"/>
      <c r="U33" s="328"/>
      <c r="V33" s="326"/>
    </row>
    <row r="34" spans="1:22" s="323" customFormat="1" ht="15.75">
      <c r="A34" s="297"/>
      <c r="B34" s="394">
        <v>3</v>
      </c>
      <c r="C34" s="383" t="s">
        <v>341</v>
      </c>
      <c r="D34" s="385" t="s">
        <v>374</v>
      </c>
      <c r="E34" s="332" t="s">
        <v>375</v>
      </c>
      <c r="F34" s="332"/>
      <c r="G34" s="325"/>
      <c r="H34" s="298"/>
      <c r="I34" s="331"/>
      <c r="J34" s="331"/>
      <c r="K34" s="290">
        <f t="shared" ref="K34" si="8">SUM(G34:J34)</f>
        <v>0</v>
      </c>
      <c r="L34" s="332">
        <v>1</v>
      </c>
      <c r="M34" s="291">
        <v>200</v>
      </c>
      <c r="N34" s="291">
        <f t="shared" ref="N34" si="9">+M34*L34</f>
        <v>200</v>
      </c>
      <c r="O34" s="292" t="s">
        <v>314</v>
      </c>
      <c r="P34" s="299"/>
      <c r="Q34" s="299">
        <f>+N34</f>
        <v>200</v>
      </c>
      <c r="R34" s="331"/>
      <c r="S34" s="331" t="s">
        <v>376</v>
      </c>
      <c r="T34" s="293"/>
      <c r="U34" s="328">
        <f>+'[1]ס'' מנהל  -בקרה פיקוח ורכש ,עוזמ'!I3</f>
        <v>17</v>
      </c>
      <c r="V34" s="326">
        <f>+U34-N34</f>
        <v>-183</v>
      </c>
    </row>
    <row r="35" spans="1:22" s="323" customFormat="1" ht="15.75">
      <c r="A35" s="297"/>
      <c r="B35" s="394"/>
      <c r="C35" s="398"/>
      <c r="D35" s="385"/>
      <c r="E35" s="332" t="s">
        <v>377</v>
      </c>
      <c r="F35" s="332"/>
      <c r="G35" s="325"/>
      <c r="H35" s="298"/>
      <c r="I35" s="331"/>
      <c r="J35" s="331"/>
      <c r="K35" s="290"/>
      <c r="L35" s="332"/>
      <c r="M35" s="291"/>
      <c r="N35" s="291"/>
      <c r="O35" s="292"/>
      <c r="P35" s="299"/>
      <c r="Q35" s="299"/>
      <c r="R35" s="331"/>
      <c r="S35" s="331"/>
      <c r="T35" s="293"/>
      <c r="U35" s="328"/>
      <c r="V35" s="326"/>
    </row>
    <row r="36" spans="1:22" s="323" customFormat="1" ht="15.75">
      <c r="A36" s="297"/>
      <c r="B36" s="394"/>
      <c r="C36" s="398"/>
      <c r="D36" s="385"/>
      <c r="E36" s="332" t="s">
        <v>378</v>
      </c>
      <c r="F36" s="332"/>
      <c r="G36" s="325"/>
      <c r="H36" s="298"/>
      <c r="I36" s="331"/>
      <c r="J36" s="331"/>
      <c r="K36" s="290"/>
      <c r="L36" s="332"/>
      <c r="M36" s="291"/>
      <c r="N36" s="291"/>
      <c r="O36" s="292"/>
      <c r="P36" s="299"/>
      <c r="Q36" s="299"/>
      <c r="R36" s="331"/>
      <c r="S36" s="331"/>
      <c r="T36" s="293"/>
      <c r="U36" s="328"/>
      <c r="V36" s="326"/>
    </row>
    <row r="37" spans="1:22" s="323" customFormat="1" ht="15.75">
      <c r="A37" s="297"/>
      <c r="B37" s="382"/>
      <c r="C37" s="384"/>
      <c r="D37" s="385"/>
      <c r="E37" s="332" t="s">
        <v>379</v>
      </c>
      <c r="F37" s="332"/>
      <c r="G37" s="325"/>
      <c r="H37" s="298"/>
      <c r="I37" s="331"/>
      <c r="J37" s="331"/>
      <c r="K37" s="290">
        <f t="shared" ref="K37:K43" si="10">SUM(G37:J37)</f>
        <v>0</v>
      </c>
      <c r="L37" s="332">
        <v>1</v>
      </c>
      <c r="M37" s="291">
        <v>35</v>
      </c>
      <c r="N37" s="291">
        <f t="shared" ref="N37:N43" si="11">+M37*L37</f>
        <v>35</v>
      </c>
      <c r="O37" s="292" t="s">
        <v>314</v>
      </c>
      <c r="P37" s="299"/>
      <c r="Q37" s="299">
        <f>+N37</f>
        <v>35</v>
      </c>
      <c r="R37" s="331"/>
      <c r="S37" s="331" t="s">
        <v>380</v>
      </c>
      <c r="T37" s="293"/>
      <c r="U37" s="328">
        <f>+'[1]ס'' מנהל  -בקרה פיקוח ורכש ,עוזמ'!I4</f>
        <v>9.9</v>
      </c>
      <c r="V37" s="326">
        <f>+U37-N37</f>
        <v>-25.1</v>
      </c>
    </row>
    <row r="38" spans="1:22" s="323" customFormat="1" ht="15.75">
      <c r="A38" s="297"/>
      <c r="B38" s="382"/>
      <c r="C38" s="384"/>
      <c r="D38" s="385"/>
      <c r="E38" s="332" t="s">
        <v>381</v>
      </c>
      <c r="F38" s="332"/>
      <c r="G38" s="325">
        <v>1</v>
      </c>
      <c r="H38" s="298"/>
      <c r="I38" s="331"/>
      <c r="J38" s="331"/>
      <c r="K38" s="290">
        <f t="shared" si="10"/>
        <v>1</v>
      </c>
      <c r="L38" s="332">
        <v>1</v>
      </c>
      <c r="M38" s="291">
        <v>9.9</v>
      </c>
      <c r="N38" s="291">
        <f t="shared" si="11"/>
        <v>9.9</v>
      </c>
      <c r="O38" s="292"/>
      <c r="P38" s="299">
        <f>+N38</f>
        <v>9.9</v>
      </c>
      <c r="Q38" s="299"/>
      <c r="R38" s="331"/>
      <c r="S38" s="331"/>
      <c r="T38" s="293"/>
      <c r="U38" s="328"/>
      <c r="V38" s="326"/>
    </row>
    <row r="39" spans="1:22" s="323" customFormat="1" ht="15.75">
      <c r="A39" s="297"/>
      <c r="B39" s="382"/>
      <c r="C39" s="384"/>
      <c r="D39" s="385"/>
      <c r="E39" s="332" t="s">
        <v>382</v>
      </c>
      <c r="F39" s="332"/>
      <c r="G39" s="325"/>
      <c r="H39" s="298"/>
      <c r="I39" s="331"/>
      <c r="J39" s="331"/>
      <c r="K39" s="290"/>
      <c r="L39" s="332">
        <v>1</v>
      </c>
      <c r="M39" s="291">
        <v>12</v>
      </c>
      <c r="N39" s="291">
        <f t="shared" si="11"/>
        <v>12</v>
      </c>
      <c r="O39" s="292"/>
      <c r="P39" s="299"/>
      <c r="Q39" s="299">
        <f t="shared" ref="Q39" si="12">+N39</f>
        <v>12</v>
      </c>
      <c r="R39" s="331"/>
      <c r="S39" s="331"/>
      <c r="T39" s="293"/>
      <c r="U39" s="328"/>
      <c r="V39" s="326"/>
    </row>
    <row r="40" spans="1:22" s="369" customFormat="1" ht="15.75">
      <c r="A40" s="359"/>
      <c r="B40" s="382"/>
      <c r="C40" s="384"/>
      <c r="D40" s="385"/>
      <c r="E40" s="263" t="s">
        <v>383</v>
      </c>
      <c r="F40" s="263"/>
      <c r="G40" s="360"/>
      <c r="H40" s="298"/>
      <c r="I40" s="361"/>
      <c r="J40" s="361"/>
      <c r="K40" s="362">
        <f t="shared" si="10"/>
        <v>0</v>
      </c>
      <c r="L40" s="263">
        <v>1</v>
      </c>
      <c r="M40" s="363">
        <v>1350</v>
      </c>
      <c r="N40" s="363">
        <f t="shared" si="11"/>
        <v>1350</v>
      </c>
      <c r="O40" s="364" t="s">
        <v>314</v>
      </c>
      <c r="P40" s="365"/>
      <c r="Q40" s="365">
        <f>+N40</f>
        <v>1350</v>
      </c>
      <c r="R40" s="361"/>
      <c r="S40" s="361" t="s">
        <v>384</v>
      </c>
      <c r="T40" s="366"/>
      <c r="U40" s="367">
        <f>+'[1]ס'' מנהל  -בקרה פיקוח ורכש ,עוזמ'!I5</f>
        <v>9.9</v>
      </c>
      <c r="V40" s="368">
        <f>+U40-N40</f>
        <v>-1340.1</v>
      </c>
    </row>
    <row r="41" spans="1:22" s="323" customFormat="1" ht="15.75">
      <c r="A41" s="297"/>
      <c r="B41" s="382"/>
      <c r="C41" s="384"/>
      <c r="D41" s="385"/>
      <c r="E41" s="332" t="s">
        <v>385</v>
      </c>
      <c r="F41" s="332"/>
      <c r="G41" s="336"/>
      <c r="H41" s="341"/>
      <c r="I41" s="334"/>
      <c r="J41" s="334"/>
      <c r="K41" s="335"/>
      <c r="L41" s="332">
        <v>1</v>
      </c>
      <c r="M41" s="337">
        <v>400</v>
      </c>
      <c r="N41" s="337">
        <f t="shared" si="11"/>
        <v>400</v>
      </c>
      <c r="O41" s="338" t="s">
        <v>314</v>
      </c>
      <c r="P41" s="342"/>
      <c r="Q41" s="299">
        <f t="shared" ref="Q41:Q43" si="13">+N41</f>
        <v>400</v>
      </c>
      <c r="R41" s="334"/>
      <c r="S41" s="334" t="s">
        <v>386</v>
      </c>
      <c r="T41" s="293"/>
      <c r="U41" s="328">
        <f>+'[1]ס'' מנהל  -בקרה פיקוח ורכש ,עוזמ'!I7</f>
        <v>9.9</v>
      </c>
      <c r="V41" s="326">
        <f>+U41-N41</f>
        <v>-390.1</v>
      </c>
    </row>
    <row r="42" spans="1:22" s="323" customFormat="1" ht="15.75">
      <c r="A42" s="297"/>
      <c r="B42" s="382"/>
      <c r="C42" s="384"/>
      <c r="D42" s="385"/>
      <c r="E42" s="332" t="s">
        <v>387</v>
      </c>
      <c r="F42" s="345"/>
      <c r="G42" s="336"/>
      <c r="H42" s="341"/>
      <c r="I42" s="334"/>
      <c r="J42" s="334"/>
      <c r="K42" s="335"/>
      <c r="L42" s="345">
        <v>1</v>
      </c>
      <c r="M42" s="337">
        <v>200</v>
      </c>
      <c r="N42" s="337">
        <f t="shared" si="11"/>
        <v>200</v>
      </c>
      <c r="O42" s="338" t="s">
        <v>314</v>
      </c>
      <c r="P42" s="342"/>
      <c r="Q42" s="299">
        <f t="shared" si="13"/>
        <v>200</v>
      </c>
      <c r="R42" s="354"/>
      <c r="S42" s="354" t="s">
        <v>388</v>
      </c>
      <c r="T42" s="293"/>
      <c r="U42" s="328"/>
      <c r="V42" s="326"/>
    </row>
    <row r="43" spans="1:22" s="323" customFormat="1" ht="15.75">
      <c r="A43" s="297"/>
      <c r="B43" s="382"/>
      <c r="C43" s="384"/>
      <c r="D43" s="385"/>
      <c r="E43" s="332" t="s">
        <v>389</v>
      </c>
      <c r="F43" s="345"/>
      <c r="G43" s="336"/>
      <c r="H43" s="341"/>
      <c r="I43" s="334"/>
      <c r="J43" s="334"/>
      <c r="K43" s="335">
        <f t="shared" si="10"/>
        <v>0</v>
      </c>
      <c r="L43" s="345">
        <v>15</v>
      </c>
      <c r="M43" s="337">
        <v>21</v>
      </c>
      <c r="N43" s="337">
        <f t="shared" si="11"/>
        <v>315</v>
      </c>
      <c r="O43" s="338" t="s">
        <v>314</v>
      </c>
      <c r="P43" s="342" t="s">
        <v>390</v>
      </c>
      <c r="Q43" s="299">
        <f t="shared" si="13"/>
        <v>315</v>
      </c>
      <c r="R43" s="354"/>
      <c r="S43" s="354" t="s">
        <v>391</v>
      </c>
      <c r="T43" s="293"/>
      <c r="U43" s="328"/>
      <c r="V43" s="326"/>
    </row>
    <row r="44" spans="1:22" s="323" customFormat="1" ht="15.75">
      <c r="A44" s="297"/>
      <c r="B44" s="382"/>
      <c r="C44" s="384"/>
      <c r="D44" s="385"/>
      <c r="E44" s="332"/>
      <c r="F44" s="352"/>
      <c r="G44" s="336"/>
      <c r="H44" s="341"/>
      <c r="I44" s="334"/>
      <c r="J44" s="334"/>
      <c r="K44" s="335"/>
      <c r="L44" s="345"/>
      <c r="M44" s="356"/>
      <c r="N44" s="356"/>
      <c r="O44" s="355"/>
      <c r="P44" s="347"/>
      <c r="Q44" s="354"/>
      <c r="R44" s="354"/>
      <c r="S44" s="354"/>
      <c r="T44" s="293"/>
      <c r="U44" s="328"/>
      <c r="V44" s="326"/>
    </row>
    <row r="45" spans="1:22" s="323" customFormat="1" ht="15.75">
      <c r="A45" s="280"/>
      <c r="B45" s="382"/>
      <c r="C45" s="384"/>
      <c r="D45" s="385"/>
      <c r="E45" s="399" t="s">
        <v>337</v>
      </c>
      <c r="F45" s="399"/>
      <c r="G45" s="301">
        <f t="shared" ref="G45:L45" si="14">SUM(G34:G44)</f>
        <v>1</v>
      </c>
      <c r="H45" s="301">
        <f t="shared" si="14"/>
        <v>0</v>
      </c>
      <c r="I45" s="301">
        <f t="shared" si="14"/>
        <v>0</v>
      </c>
      <c r="J45" s="301">
        <f t="shared" si="14"/>
        <v>0</v>
      </c>
      <c r="K45" s="301">
        <f t="shared" si="14"/>
        <v>1</v>
      </c>
      <c r="L45" s="301">
        <f t="shared" si="14"/>
        <v>22</v>
      </c>
      <c r="M45" s="295" t="s">
        <v>338</v>
      </c>
      <c r="N45" s="301">
        <f>SUM(N34:N44)</f>
        <v>2521.9</v>
      </c>
      <c r="O45" s="295" t="s">
        <v>338</v>
      </c>
      <c r="P45" s="301">
        <f>SUM(P34:P44)</f>
        <v>9.9</v>
      </c>
      <c r="Q45" s="301">
        <f>SUM(Q34:Q44)</f>
        <v>2512</v>
      </c>
      <c r="R45" s="301">
        <f>SUM(R34:R44)</f>
        <v>0</v>
      </c>
      <c r="S45" s="350" t="s">
        <v>338</v>
      </c>
      <c r="T45" s="296"/>
      <c r="U45" s="329"/>
    </row>
    <row r="46" spans="1:22" s="323" customFormat="1" ht="4.1500000000000004" customHeight="1">
      <c r="A46" s="280"/>
      <c r="B46" s="302"/>
      <c r="C46" s="303"/>
      <c r="D46" s="302"/>
      <c r="E46" s="304"/>
      <c r="F46" s="305"/>
      <c r="G46" s="306"/>
      <c r="H46" s="306"/>
      <c r="I46" s="306"/>
      <c r="J46" s="306"/>
      <c r="K46" s="306"/>
      <c r="L46" s="306"/>
      <c r="M46" s="306"/>
      <c r="N46" s="306"/>
      <c r="O46" s="307"/>
      <c r="P46" s="308"/>
      <c r="Q46" s="309"/>
      <c r="R46" s="309"/>
      <c r="S46" s="310"/>
      <c r="T46" s="296"/>
    </row>
    <row r="47" spans="1:22" s="323" customFormat="1" ht="15.75">
      <c r="A47" s="297"/>
      <c r="B47" s="311"/>
      <c r="C47" s="312"/>
      <c r="D47" s="313"/>
      <c r="E47" s="400" t="s">
        <v>339</v>
      </c>
      <c r="F47" s="401"/>
      <c r="G47" s="314">
        <f>G19+G33+G45</f>
        <v>30</v>
      </c>
      <c r="H47" s="314">
        <f t="shared" ref="H47:R47" si="15">H19+H33+H45</f>
        <v>0</v>
      </c>
      <c r="I47" s="314">
        <f t="shared" si="15"/>
        <v>0</v>
      </c>
      <c r="J47" s="314">
        <f t="shared" si="15"/>
        <v>0</v>
      </c>
      <c r="K47" s="314">
        <f t="shared" si="15"/>
        <v>30</v>
      </c>
      <c r="L47" s="314">
        <f t="shared" si="15"/>
        <v>47</v>
      </c>
      <c r="M47" s="314"/>
      <c r="N47" s="314">
        <f t="shared" si="15"/>
        <v>2892.2000000000003</v>
      </c>
      <c r="O47" s="314"/>
      <c r="P47" s="314">
        <f t="shared" si="15"/>
        <v>175.20000000000002</v>
      </c>
      <c r="Q47" s="314">
        <f t="shared" si="15"/>
        <v>2717</v>
      </c>
      <c r="R47" s="314">
        <f t="shared" si="15"/>
        <v>0</v>
      </c>
      <c r="T47" s="330"/>
    </row>
    <row r="48" spans="1:22" s="323" customFormat="1" ht="15.75">
      <c r="A48" s="297"/>
      <c r="B48" s="317"/>
      <c r="C48" s="318"/>
      <c r="D48" s="296"/>
      <c r="E48" s="402"/>
      <c r="F48" s="403"/>
      <c r="G48" s="315"/>
      <c r="H48" s="315"/>
      <c r="I48" s="315"/>
      <c r="J48" s="315"/>
      <c r="K48" s="315"/>
      <c r="L48" s="315"/>
      <c r="M48" s="315"/>
      <c r="N48" s="315"/>
      <c r="O48" s="316"/>
      <c r="P48" s="397">
        <f>SUM(P47:R47)</f>
        <v>2892.2</v>
      </c>
      <c r="Q48" s="397"/>
      <c r="R48" s="397"/>
      <c r="T48" s="330"/>
    </row>
    <row r="49" spans="1:20" s="323" customFormat="1" ht="15.75">
      <c r="A49" s="297"/>
      <c r="B49" s="315"/>
      <c r="C49" s="319"/>
      <c r="D49" s="315"/>
      <c r="E49" s="370" t="s">
        <v>340</v>
      </c>
      <c r="F49" s="370"/>
      <c r="G49" s="315"/>
      <c r="H49" s="315"/>
      <c r="I49" s="315"/>
      <c r="J49" s="315"/>
      <c r="K49" s="315"/>
      <c r="L49" s="315"/>
      <c r="M49" s="315"/>
      <c r="N49" s="315"/>
      <c r="O49" s="316"/>
      <c r="P49" s="348">
        <f>+P47*P4</f>
        <v>297.84000000000003</v>
      </c>
      <c r="Q49" s="348">
        <f>+Q47*Q4</f>
        <v>4618.8999999999996</v>
      </c>
      <c r="R49" s="348">
        <f>+R47*R4</f>
        <v>0</v>
      </c>
      <c r="T49" s="330"/>
    </row>
    <row r="50" spans="1:20" s="323" customFormat="1" ht="15.75">
      <c r="A50" s="297"/>
      <c r="B50" s="283"/>
      <c r="C50" s="320"/>
      <c r="D50" s="283"/>
      <c r="E50" s="370"/>
      <c r="F50" s="370"/>
      <c r="G50" s="316"/>
      <c r="H50" s="316"/>
      <c r="I50" s="316"/>
      <c r="J50" s="316"/>
      <c r="K50" s="316"/>
      <c r="L50" s="316"/>
      <c r="M50" s="316"/>
      <c r="N50" s="316"/>
      <c r="O50" s="316"/>
      <c r="P50" s="397">
        <f>SUM(P49:R49)</f>
        <v>4916.74</v>
      </c>
      <c r="Q50" s="397"/>
      <c r="R50" s="397"/>
      <c r="S50" s="316"/>
      <c r="T50" s="330"/>
    </row>
    <row r="51" spans="1:20" s="323" customFormat="1" ht="6" customHeight="1">
      <c r="A51" s="297"/>
      <c r="B51" s="283"/>
      <c r="C51" s="320"/>
      <c r="D51" s="283"/>
      <c r="E51" s="321"/>
      <c r="F51" s="321"/>
      <c r="G51" s="316"/>
      <c r="H51" s="316"/>
      <c r="I51" s="316"/>
      <c r="J51" s="316"/>
      <c r="K51" s="316"/>
      <c r="L51" s="316"/>
      <c r="M51" s="316"/>
      <c r="N51" s="316"/>
      <c r="O51" s="316"/>
      <c r="P51" s="316"/>
      <c r="Q51" s="316"/>
      <c r="R51" s="316"/>
      <c r="S51" s="316"/>
      <c r="T51" s="322"/>
    </row>
    <row r="52" spans="1:20" ht="15.75">
      <c r="A52" s="297"/>
      <c r="B52" s="283"/>
      <c r="C52" s="320"/>
      <c r="D52" s="283"/>
      <c r="E52" s="321"/>
      <c r="F52" s="321"/>
      <c r="G52" s="316"/>
      <c r="H52" s="316"/>
      <c r="I52" s="316"/>
      <c r="J52" s="316"/>
      <c r="K52" s="316"/>
      <c r="L52" s="316"/>
      <c r="M52" s="316"/>
      <c r="N52" s="316"/>
      <c r="O52" s="316"/>
      <c r="P52" s="316"/>
      <c r="Q52" s="316"/>
      <c r="R52" s="316"/>
      <c r="S52" s="316"/>
      <c r="T52" s="322"/>
    </row>
    <row r="53" spans="1:20" ht="15.75">
      <c r="A53" s="297"/>
      <c r="B53" s="283"/>
      <c r="C53" s="320"/>
      <c r="D53" s="283"/>
      <c r="E53" s="321"/>
      <c r="F53" s="321"/>
      <c r="G53" s="316"/>
      <c r="H53" s="316"/>
      <c r="I53" s="316"/>
      <c r="J53" s="316"/>
      <c r="K53" s="316"/>
      <c r="L53" s="316"/>
      <c r="M53" s="316"/>
      <c r="N53" s="316"/>
      <c r="O53" s="316"/>
      <c r="P53" s="316"/>
      <c r="Q53" s="316"/>
      <c r="R53" s="316"/>
      <c r="S53" s="316"/>
      <c r="T53" s="322"/>
    </row>
    <row r="54" spans="1:20" ht="15.75">
      <c r="A54" s="297"/>
      <c r="B54" s="283"/>
      <c r="C54" s="320"/>
      <c r="D54" s="283"/>
      <c r="E54" s="321"/>
      <c r="F54" s="321"/>
      <c r="G54" s="316"/>
      <c r="H54" s="316"/>
      <c r="I54" s="316"/>
      <c r="J54" s="316"/>
      <c r="K54" s="316"/>
      <c r="L54" s="316"/>
      <c r="M54" s="316"/>
      <c r="N54" s="316"/>
      <c r="O54" s="316"/>
      <c r="P54" s="316"/>
      <c r="Q54" s="316"/>
      <c r="R54" s="316"/>
      <c r="S54" s="316"/>
      <c r="T54" s="322"/>
    </row>
    <row r="55" spans="1:20" ht="15.75">
      <c r="A55" s="297"/>
      <c r="B55" s="283"/>
      <c r="C55" s="320"/>
      <c r="D55" s="283"/>
      <c r="E55" s="321"/>
      <c r="F55" s="321"/>
      <c r="G55" s="316"/>
      <c r="H55" s="316"/>
      <c r="I55" s="316"/>
      <c r="J55" s="316"/>
      <c r="K55" s="316"/>
      <c r="L55" s="316"/>
      <c r="M55" s="316"/>
      <c r="N55" s="316"/>
      <c r="O55" s="316"/>
      <c r="P55" s="316"/>
      <c r="Q55" s="316"/>
      <c r="R55" s="316"/>
      <c r="S55" s="316"/>
      <c r="T55" s="322"/>
    </row>
    <row r="56" spans="1:20" ht="15.75">
      <c r="A56" s="297"/>
      <c r="B56" s="283"/>
      <c r="C56" s="320"/>
      <c r="D56" s="283"/>
      <c r="E56" s="321"/>
      <c r="F56" s="321"/>
      <c r="G56" s="316"/>
      <c r="H56" s="316"/>
      <c r="I56" s="316"/>
      <c r="J56" s="316"/>
      <c r="K56" s="316"/>
      <c r="L56" s="316"/>
      <c r="M56" s="316"/>
      <c r="N56" s="316"/>
      <c r="O56" s="316"/>
      <c r="P56" s="316"/>
      <c r="Q56" s="316"/>
      <c r="R56" s="316"/>
      <c r="S56" s="316"/>
      <c r="T56" s="322"/>
    </row>
    <row r="57" spans="1:20" ht="15.75">
      <c r="A57" s="297"/>
      <c r="B57" s="283"/>
      <c r="C57" s="320"/>
      <c r="D57" s="283"/>
      <c r="E57" s="321"/>
      <c r="F57" s="321"/>
      <c r="G57" s="316"/>
      <c r="H57" s="316"/>
      <c r="I57" s="316"/>
      <c r="J57" s="316"/>
      <c r="K57" s="316"/>
      <c r="L57" s="316"/>
      <c r="M57" s="316"/>
      <c r="N57" s="316"/>
      <c r="O57" s="316"/>
      <c r="P57" s="316"/>
      <c r="Q57" s="316"/>
      <c r="R57" s="316"/>
      <c r="S57" s="316"/>
      <c r="T57" s="322"/>
    </row>
    <row r="58" spans="1:20" ht="15.75">
      <c r="A58" s="297"/>
      <c r="B58" s="283"/>
      <c r="C58" s="320"/>
      <c r="D58" s="283"/>
      <c r="E58" s="321"/>
      <c r="F58" s="321"/>
      <c r="G58" s="316"/>
      <c r="H58" s="316"/>
      <c r="I58" s="316"/>
      <c r="J58" s="316"/>
      <c r="K58" s="316"/>
      <c r="L58" s="316"/>
      <c r="M58" s="316"/>
      <c r="N58" s="316"/>
      <c r="O58" s="316"/>
      <c r="P58" s="316"/>
      <c r="Q58" s="316"/>
      <c r="R58" s="316"/>
      <c r="S58" s="316"/>
      <c r="T58" s="322"/>
    </row>
    <row r="59" spans="1:20" ht="15.75">
      <c r="A59" s="297"/>
      <c r="B59" s="283"/>
      <c r="C59" s="320"/>
      <c r="D59" s="283"/>
      <c r="E59" s="321"/>
      <c r="F59" s="321"/>
      <c r="G59" s="316"/>
      <c r="H59" s="316"/>
      <c r="I59" s="316"/>
      <c r="J59" s="316"/>
      <c r="K59" s="316"/>
      <c r="L59" s="316"/>
      <c r="M59" s="316"/>
      <c r="N59" s="316"/>
      <c r="O59" s="316"/>
      <c r="P59" s="316"/>
      <c r="Q59" s="316"/>
      <c r="R59" s="316"/>
      <c r="S59" s="316"/>
      <c r="T59" s="322"/>
    </row>
    <row r="60" spans="1:20" ht="15.75">
      <c r="A60" s="297"/>
      <c r="B60" s="283"/>
      <c r="C60" s="320"/>
      <c r="D60" s="283"/>
      <c r="E60" s="321"/>
      <c r="F60" s="321"/>
      <c r="G60" s="316"/>
      <c r="H60" s="316"/>
      <c r="I60" s="316"/>
      <c r="J60" s="316"/>
      <c r="K60" s="316"/>
      <c r="L60" s="316"/>
      <c r="M60" s="316"/>
      <c r="N60" s="316"/>
      <c r="O60" s="316"/>
      <c r="P60" s="316"/>
      <c r="Q60" s="316"/>
      <c r="R60" s="316"/>
      <c r="S60" s="316"/>
      <c r="T60" s="322"/>
    </row>
    <row r="61" spans="1:20" ht="15.75">
      <c r="A61" s="297"/>
      <c r="B61" s="283"/>
      <c r="C61" s="320"/>
      <c r="D61" s="283"/>
      <c r="E61" s="321"/>
      <c r="F61" s="321"/>
      <c r="G61" s="316"/>
      <c r="H61" s="316"/>
      <c r="I61" s="316"/>
      <c r="J61" s="316"/>
      <c r="K61" s="316"/>
      <c r="L61" s="316"/>
      <c r="M61" s="316"/>
      <c r="N61" s="316"/>
      <c r="O61" s="316"/>
      <c r="P61" s="316"/>
      <c r="Q61" s="316"/>
      <c r="R61" s="316"/>
      <c r="S61" s="316"/>
      <c r="T61" s="322"/>
    </row>
    <row r="62" spans="1:20" ht="15.75">
      <c r="A62" s="297"/>
      <c r="B62" s="283"/>
      <c r="C62" s="320"/>
      <c r="D62" s="283"/>
      <c r="E62" s="321"/>
      <c r="F62" s="321"/>
      <c r="G62" s="316"/>
      <c r="H62" s="316"/>
      <c r="I62" s="316"/>
      <c r="J62" s="316"/>
      <c r="K62" s="316"/>
      <c r="L62" s="316"/>
      <c r="M62" s="316"/>
      <c r="N62" s="316"/>
      <c r="O62" s="316"/>
      <c r="P62" s="316"/>
      <c r="Q62" s="316"/>
      <c r="R62" s="316"/>
      <c r="S62" s="316"/>
      <c r="T62" s="322"/>
    </row>
    <row r="63" spans="1:20" ht="15.75">
      <c r="A63" s="297"/>
      <c r="B63" s="283"/>
      <c r="C63" s="320"/>
      <c r="D63" s="283"/>
      <c r="E63" s="321"/>
      <c r="F63" s="321"/>
      <c r="G63" s="316"/>
      <c r="H63" s="316"/>
      <c r="I63" s="316"/>
      <c r="J63" s="316"/>
      <c r="K63" s="316"/>
      <c r="L63" s="316"/>
      <c r="M63" s="316"/>
      <c r="N63" s="316"/>
      <c r="O63" s="316"/>
      <c r="P63" s="316"/>
      <c r="Q63" s="316"/>
      <c r="R63" s="316"/>
      <c r="S63" s="316"/>
      <c r="T63" s="322"/>
    </row>
    <row r="64" spans="1:20" ht="15.75">
      <c r="A64" s="297"/>
      <c r="B64" s="283"/>
      <c r="C64" s="320"/>
      <c r="D64" s="283"/>
      <c r="E64" s="321"/>
      <c r="F64" s="321"/>
      <c r="G64" s="316"/>
      <c r="H64" s="316"/>
      <c r="I64" s="316"/>
      <c r="J64" s="316"/>
      <c r="K64" s="316"/>
      <c r="L64" s="316"/>
      <c r="M64" s="316"/>
      <c r="N64" s="316"/>
      <c r="O64" s="316"/>
      <c r="P64" s="316"/>
      <c r="Q64" s="316"/>
      <c r="R64" s="316"/>
      <c r="S64" s="316"/>
      <c r="T64" s="322"/>
    </row>
    <row r="65" spans="1:20" ht="15.75">
      <c r="A65" s="297"/>
      <c r="B65" s="283"/>
      <c r="C65" s="320"/>
      <c r="D65" s="283"/>
      <c r="E65" s="321"/>
      <c r="F65" s="321"/>
      <c r="G65" s="316"/>
      <c r="H65" s="316"/>
      <c r="I65" s="316"/>
      <c r="J65" s="316"/>
      <c r="K65" s="316"/>
      <c r="L65" s="316"/>
      <c r="M65" s="316"/>
      <c r="N65" s="316"/>
      <c r="O65" s="316"/>
      <c r="P65" s="316"/>
      <c r="Q65" s="316"/>
      <c r="R65" s="316"/>
      <c r="S65" s="316"/>
      <c r="T65" s="322"/>
    </row>
    <row r="66" spans="1:20" ht="15.75">
      <c r="A66" s="297"/>
      <c r="B66" s="283"/>
      <c r="C66" s="320"/>
      <c r="D66" s="283"/>
      <c r="E66" s="321"/>
      <c r="F66" s="321"/>
      <c r="G66" s="316"/>
      <c r="H66" s="316"/>
      <c r="I66" s="316"/>
      <c r="J66" s="316"/>
      <c r="K66" s="316"/>
      <c r="L66" s="316"/>
      <c r="M66" s="316"/>
      <c r="N66" s="316"/>
      <c r="O66" s="316"/>
      <c r="P66" s="316"/>
      <c r="Q66" s="316"/>
      <c r="R66" s="316"/>
      <c r="S66" s="316"/>
      <c r="T66" s="322"/>
    </row>
    <row r="67" spans="1:20" ht="15.75">
      <c r="A67" s="297"/>
      <c r="B67" s="283"/>
      <c r="C67" s="320"/>
      <c r="D67" s="283"/>
      <c r="E67" s="321"/>
      <c r="F67" s="321"/>
      <c r="G67" s="316"/>
      <c r="H67" s="316"/>
      <c r="I67" s="316"/>
      <c r="J67" s="316"/>
      <c r="K67" s="316"/>
      <c r="L67" s="316"/>
      <c r="M67" s="316"/>
      <c r="N67" s="316"/>
      <c r="O67" s="316"/>
      <c r="P67" s="316"/>
      <c r="Q67" s="316"/>
      <c r="R67" s="316"/>
      <c r="S67" s="316"/>
      <c r="T67" s="322"/>
    </row>
    <row r="68" spans="1:20" ht="15.75">
      <c r="A68" s="297"/>
      <c r="B68" s="283"/>
      <c r="C68" s="320"/>
      <c r="D68" s="283"/>
      <c r="E68" s="321"/>
      <c r="F68" s="321"/>
      <c r="G68" s="316"/>
      <c r="H68" s="316"/>
      <c r="I68" s="316"/>
      <c r="J68" s="316"/>
      <c r="K68" s="316"/>
      <c r="L68" s="316"/>
      <c r="M68" s="316"/>
      <c r="N68" s="316"/>
      <c r="O68" s="316"/>
      <c r="P68" s="316"/>
      <c r="Q68" s="316"/>
      <c r="R68" s="316"/>
      <c r="S68" s="316"/>
      <c r="T68" s="322"/>
    </row>
    <row r="69" spans="1:20" ht="15.75">
      <c r="A69" s="297"/>
      <c r="B69" s="283"/>
      <c r="C69" s="320"/>
      <c r="D69" s="283"/>
      <c r="E69" s="321"/>
      <c r="F69" s="321"/>
      <c r="G69" s="316"/>
      <c r="H69" s="316"/>
      <c r="I69" s="316"/>
      <c r="J69" s="316"/>
      <c r="K69" s="316"/>
      <c r="L69" s="316"/>
      <c r="M69" s="316"/>
      <c r="N69" s="316"/>
      <c r="O69" s="316"/>
      <c r="P69" s="316"/>
      <c r="Q69" s="316"/>
      <c r="R69" s="316"/>
      <c r="S69" s="316"/>
      <c r="T69" s="322"/>
    </row>
    <row r="70" spans="1:20" ht="15.75">
      <c r="A70" s="297"/>
      <c r="B70" s="283"/>
      <c r="C70" s="320"/>
      <c r="D70" s="283"/>
      <c r="E70" s="321"/>
      <c r="F70" s="321"/>
      <c r="G70" s="316"/>
      <c r="H70" s="316"/>
      <c r="I70" s="316"/>
      <c r="J70" s="316"/>
      <c r="K70" s="316"/>
      <c r="L70" s="316"/>
      <c r="M70" s="316"/>
      <c r="N70" s="316"/>
      <c r="O70" s="316"/>
      <c r="P70" s="316"/>
      <c r="Q70" s="316"/>
      <c r="R70" s="316"/>
      <c r="S70" s="316"/>
      <c r="T70" s="322"/>
    </row>
    <row r="71" spans="1:20" ht="15.75">
      <c r="A71" s="297"/>
      <c r="B71" s="283"/>
      <c r="C71" s="320"/>
      <c r="D71" s="283"/>
      <c r="E71" s="321"/>
      <c r="F71" s="321"/>
      <c r="G71" s="316"/>
      <c r="H71" s="316"/>
      <c r="I71" s="316"/>
      <c r="J71" s="316"/>
      <c r="K71" s="316"/>
      <c r="L71" s="316"/>
      <c r="M71" s="316"/>
      <c r="N71" s="316"/>
      <c r="O71" s="316"/>
      <c r="P71" s="316"/>
      <c r="Q71" s="316"/>
      <c r="R71" s="316"/>
      <c r="S71" s="316"/>
      <c r="T71" s="322"/>
    </row>
    <row r="72" spans="1:20" ht="15.75">
      <c r="A72" s="297"/>
      <c r="B72" s="283"/>
      <c r="C72" s="320"/>
      <c r="D72" s="283"/>
      <c r="E72" s="321"/>
      <c r="F72" s="321"/>
      <c r="G72" s="316"/>
      <c r="H72" s="316"/>
      <c r="I72" s="316"/>
      <c r="J72" s="316"/>
      <c r="K72" s="316"/>
      <c r="L72" s="316"/>
      <c r="M72" s="316"/>
      <c r="N72" s="316"/>
      <c r="O72" s="316"/>
      <c r="P72" s="316"/>
      <c r="Q72" s="316"/>
      <c r="R72" s="316"/>
      <c r="S72" s="316"/>
      <c r="T72" s="322"/>
    </row>
    <row r="73" spans="1:20" ht="15.75">
      <c r="A73" s="297"/>
      <c r="B73" s="283"/>
      <c r="C73" s="320"/>
      <c r="D73" s="283"/>
      <c r="E73" s="321"/>
      <c r="F73" s="321"/>
      <c r="G73" s="316"/>
      <c r="H73" s="316"/>
      <c r="I73" s="316"/>
      <c r="J73" s="316"/>
      <c r="K73" s="316"/>
      <c r="L73" s="316"/>
      <c r="M73" s="316"/>
      <c r="N73" s="316"/>
      <c r="O73" s="316"/>
      <c r="P73" s="316"/>
      <c r="Q73" s="316"/>
      <c r="R73" s="316"/>
      <c r="S73" s="316"/>
      <c r="T73" s="322"/>
    </row>
    <row r="74" spans="1:20" ht="15.75">
      <c r="A74" s="297"/>
      <c r="B74" s="283"/>
      <c r="C74" s="320"/>
      <c r="D74" s="283"/>
      <c r="E74" s="321"/>
      <c r="F74" s="321"/>
      <c r="G74" s="316"/>
      <c r="H74" s="316"/>
      <c r="I74" s="316"/>
      <c r="J74" s="316"/>
      <c r="K74" s="316"/>
      <c r="L74" s="316"/>
      <c r="M74" s="316"/>
      <c r="N74" s="316"/>
      <c r="O74" s="316"/>
      <c r="P74" s="316"/>
      <c r="Q74" s="316"/>
      <c r="R74" s="316"/>
      <c r="S74" s="316"/>
      <c r="T74" s="322"/>
    </row>
    <row r="75" spans="1:20" ht="15.75">
      <c r="A75" s="297"/>
      <c r="B75" s="283"/>
      <c r="C75" s="320"/>
      <c r="D75" s="283"/>
      <c r="E75" s="321"/>
      <c r="F75" s="321"/>
      <c r="G75" s="316"/>
      <c r="H75" s="316"/>
      <c r="I75" s="316"/>
      <c r="J75" s="316"/>
      <c r="K75" s="316"/>
      <c r="L75" s="316"/>
      <c r="M75" s="316"/>
      <c r="N75" s="316"/>
      <c r="O75" s="316"/>
      <c r="P75" s="316"/>
      <c r="Q75" s="316"/>
      <c r="R75" s="316"/>
      <c r="S75" s="316"/>
      <c r="T75" s="322"/>
    </row>
    <row r="76" spans="1:20" ht="15.75">
      <c r="A76" s="297"/>
      <c r="B76" s="283"/>
      <c r="C76" s="320"/>
      <c r="D76" s="283"/>
      <c r="E76" s="321"/>
      <c r="F76" s="321"/>
      <c r="G76" s="316"/>
      <c r="H76" s="316"/>
      <c r="I76" s="316"/>
      <c r="J76" s="316"/>
      <c r="K76" s="316"/>
      <c r="L76" s="316"/>
      <c r="M76" s="316"/>
      <c r="N76" s="316"/>
      <c r="O76" s="316"/>
      <c r="P76" s="316"/>
      <c r="Q76" s="316"/>
      <c r="R76" s="316"/>
      <c r="S76" s="316"/>
      <c r="T76" s="322"/>
    </row>
    <row r="77" spans="1:20" ht="15.75">
      <c r="A77" s="297"/>
      <c r="B77" s="283"/>
      <c r="C77" s="320"/>
      <c r="D77" s="283"/>
      <c r="E77" s="321"/>
      <c r="F77" s="321"/>
      <c r="G77" s="316"/>
      <c r="H77" s="316"/>
      <c r="I77" s="316"/>
      <c r="J77" s="316"/>
      <c r="K77" s="316"/>
      <c r="L77" s="316"/>
      <c r="M77" s="316"/>
      <c r="N77" s="316"/>
      <c r="O77" s="316"/>
      <c r="P77" s="316"/>
      <c r="Q77" s="316"/>
      <c r="R77" s="316"/>
      <c r="S77" s="316"/>
      <c r="T77" s="322"/>
    </row>
    <row r="78" spans="1:20" ht="15.75">
      <c r="A78" s="297"/>
      <c r="B78" s="283"/>
      <c r="C78" s="320"/>
      <c r="D78" s="283"/>
      <c r="E78" s="321"/>
      <c r="F78" s="321"/>
      <c r="G78" s="316"/>
      <c r="H78" s="316"/>
      <c r="I78" s="316"/>
      <c r="J78" s="316"/>
      <c r="K78" s="316"/>
      <c r="L78" s="316"/>
      <c r="M78" s="316"/>
      <c r="N78" s="316"/>
      <c r="O78" s="316"/>
      <c r="P78" s="316"/>
      <c r="Q78" s="316"/>
      <c r="R78" s="316"/>
      <c r="S78" s="316"/>
      <c r="T78" s="322"/>
    </row>
    <row r="79" spans="1:20" ht="15.75">
      <c r="A79" s="297"/>
      <c r="B79" s="283"/>
      <c r="C79" s="320"/>
      <c r="D79" s="283"/>
      <c r="E79" s="321"/>
      <c r="F79" s="321"/>
      <c r="G79" s="316"/>
      <c r="H79" s="316"/>
      <c r="I79" s="316"/>
      <c r="J79" s="316"/>
      <c r="K79" s="316"/>
      <c r="L79" s="316"/>
      <c r="M79" s="316"/>
      <c r="N79" s="316"/>
      <c r="O79" s="316"/>
      <c r="P79" s="316"/>
      <c r="Q79" s="316"/>
      <c r="R79" s="316"/>
      <c r="S79" s="316"/>
      <c r="T79" s="322"/>
    </row>
    <row r="80" spans="1:20" ht="15.75">
      <c r="A80" s="297"/>
      <c r="B80" s="283"/>
      <c r="C80" s="320"/>
      <c r="D80" s="283"/>
      <c r="E80" s="321"/>
      <c r="F80" s="321"/>
      <c r="G80" s="316"/>
      <c r="H80" s="316"/>
      <c r="I80" s="316"/>
      <c r="J80" s="316"/>
      <c r="K80" s="316"/>
      <c r="L80" s="316"/>
      <c r="M80" s="316"/>
      <c r="N80" s="316"/>
      <c r="O80" s="316"/>
      <c r="P80" s="316"/>
      <c r="Q80" s="316"/>
      <c r="R80" s="316"/>
      <c r="S80" s="316"/>
      <c r="T80" s="322"/>
    </row>
    <row r="81" spans="1:20" ht="15.75">
      <c r="A81" s="297"/>
      <c r="B81" s="283"/>
      <c r="C81" s="320"/>
      <c r="D81" s="283"/>
      <c r="E81" s="321"/>
      <c r="F81" s="321"/>
      <c r="G81" s="316"/>
      <c r="H81" s="316"/>
      <c r="I81" s="316"/>
      <c r="J81" s="316"/>
      <c r="K81" s="316"/>
      <c r="L81" s="316"/>
      <c r="M81" s="316"/>
      <c r="N81" s="316"/>
      <c r="O81" s="316"/>
      <c r="P81" s="316"/>
      <c r="Q81" s="316"/>
      <c r="R81" s="316"/>
      <c r="S81" s="316"/>
      <c r="T81" s="322"/>
    </row>
    <row r="82" spans="1:20" ht="15.75">
      <c r="A82" s="297"/>
      <c r="B82" s="283"/>
      <c r="C82" s="320"/>
      <c r="D82" s="283"/>
      <c r="E82" s="321"/>
      <c r="F82" s="321"/>
      <c r="G82" s="316"/>
      <c r="H82" s="316"/>
      <c r="I82" s="316"/>
      <c r="J82" s="316"/>
      <c r="K82" s="316"/>
      <c r="L82" s="316"/>
      <c r="M82" s="316"/>
      <c r="N82" s="316"/>
      <c r="O82" s="316"/>
      <c r="P82" s="316"/>
      <c r="Q82" s="316"/>
      <c r="R82" s="316"/>
      <c r="S82" s="316"/>
      <c r="T82" s="322"/>
    </row>
    <row r="83" spans="1:20" ht="15.75">
      <c r="A83" s="297"/>
      <c r="B83" s="283"/>
      <c r="C83" s="320"/>
      <c r="D83" s="283"/>
      <c r="E83" s="321"/>
      <c r="F83" s="321"/>
      <c r="G83" s="316"/>
      <c r="H83" s="316"/>
      <c r="I83" s="316"/>
      <c r="J83" s="316"/>
      <c r="K83" s="316"/>
      <c r="L83" s="316"/>
      <c r="M83" s="316"/>
      <c r="N83" s="316"/>
      <c r="O83" s="316"/>
      <c r="P83" s="316"/>
      <c r="Q83" s="316"/>
      <c r="R83" s="316"/>
      <c r="S83" s="316"/>
      <c r="T83" s="322"/>
    </row>
    <row r="84" spans="1:20" ht="15.75">
      <c r="A84" s="297"/>
      <c r="B84" s="283"/>
      <c r="C84" s="320"/>
      <c r="D84" s="283"/>
      <c r="E84" s="321"/>
      <c r="F84" s="321"/>
      <c r="G84" s="316"/>
      <c r="H84" s="316"/>
      <c r="I84" s="316"/>
      <c r="J84" s="316"/>
      <c r="K84" s="316"/>
      <c r="L84" s="316"/>
      <c r="M84" s="316"/>
      <c r="N84" s="316"/>
      <c r="O84" s="316"/>
      <c r="P84" s="316"/>
      <c r="Q84" s="316"/>
      <c r="R84" s="316"/>
      <c r="S84" s="316"/>
      <c r="T84" s="322"/>
    </row>
    <row r="85" spans="1:20" ht="15.75">
      <c r="A85" s="297"/>
      <c r="B85" s="283"/>
      <c r="C85" s="320"/>
      <c r="D85" s="283"/>
      <c r="E85" s="321"/>
      <c r="F85" s="321"/>
      <c r="G85" s="316"/>
      <c r="H85" s="316"/>
      <c r="I85" s="316"/>
      <c r="J85" s="316"/>
      <c r="K85" s="316"/>
      <c r="L85" s="316"/>
      <c r="M85" s="316"/>
      <c r="N85" s="316"/>
      <c r="O85" s="316"/>
      <c r="P85" s="316"/>
      <c r="Q85" s="316"/>
      <c r="R85" s="316"/>
      <c r="S85" s="316"/>
      <c r="T85" s="322"/>
    </row>
    <row r="86" spans="1:20" ht="15.75">
      <c r="A86" s="297"/>
      <c r="B86" s="283"/>
      <c r="C86" s="320"/>
      <c r="D86" s="283"/>
      <c r="E86" s="321"/>
      <c r="F86" s="321"/>
      <c r="G86" s="316"/>
      <c r="H86" s="316"/>
      <c r="I86" s="316"/>
      <c r="J86" s="316"/>
      <c r="K86" s="316"/>
      <c r="L86" s="316"/>
      <c r="M86" s="316"/>
      <c r="N86" s="316"/>
      <c r="O86" s="316"/>
      <c r="P86" s="316"/>
      <c r="Q86" s="316"/>
      <c r="R86" s="316"/>
      <c r="S86" s="316"/>
      <c r="T86" s="322"/>
    </row>
    <row r="87" spans="1:20" ht="15.75">
      <c r="A87" s="297"/>
      <c r="B87" s="283"/>
      <c r="C87" s="320"/>
      <c r="D87" s="283"/>
      <c r="E87" s="321"/>
      <c r="F87" s="321"/>
      <c r="G87" s="316"/>
      <c r="H87" s="316"/>
      <c r="I87" s="316"/>
      <c r="J87" s="316"/>
      <c r="K87" s="316"/>
      <c r="L87" s="316"/>
      <c r="M87" s="316"/>
      <c r="N87" s="316"/>
      <c r="O87" s="316"/>
      <c r="P87" s="316"/>
      <c r="Q87" s="316"/>
      <c r="R87" s="316"/>
      <c r="S87" s="316"/>
      <c r="T87" s="322"/>
    </row>
    <row r="88" spans="1:20" ht="15.75">
      <c r="A88" s="297"/>
      <c r="B88" s="283"/>
      <c r="C88" s="320"/>
      <c r="D88" s="283"/>
      <c r="E88" s="321"/>
      <c r="F88" s="321"/>
      <c r="G88" s="316"/>
      <c r="H88" s="316"/>
      <c r="I88" s="316"/>
      <c r="J88" s="316"/>
      <c r="K88" s="316"/>
      <c r="L88" s="316"/>
      <c r="M88" s="316"/>
      <c r="N88" s="316"/>
      <c r="O88" s="316"/>
      <c r="P88" s="316"/>
      <c r="Q88" s="316"/>
      <c r="R88" s="316"/>
      <c r="S88" s="316"/>
      <c r="T88" s="322"/>
    </row>
    <row r="89" spans="1:20" ht="15.75">
      <c r="A89" s="297"/>
      <c r="B89" s="283"/>
      <c r="C89" s="320"/>
      <c r="D89" s="283"/>
      <c r="E89" s="321"/>
      <c r="F89" s="321"/>
      <c r="G89" s="316"/>
      <c r="H89" s="316"/>
      <c r="I89" s="316"/>
      <c r="J89" s="316"/>
      <c r="K89" s="316"/>
      <c r="L89" s="316"/>
      <c r="M89" s="316"/>
      <c r="N89" s="316"/>
      <c r="O89" s="316"/>
      <c r="P89" s="316"/>
      <c r="Q89" s="316"/>
      <c r="R89" s="316"/>
      <c r="S89" s="316"/>
      <c r="T89" s="322"/>
    </row>
  </sheetData>
  <mergeCells count="30">
    <mergeCell ref="E49:F50"/>
    <mergeCell ref="P50:R50"/>
    <mergeCell ref="B34:B45"/>
    <mergeCell ref="C34:C45"/>
    <mergeCell ref="D34:D45"/>
    <mergeCell ref="E45:F45"/>
    <mergeCell ref="E47:F48"/>
    <mergeCell ref="P48:R48"/>
    <mergeCell ref="S17:S18"/>
    <mergeCell ref="B7:B19"/>
    <mergeCell ref="C7:C33"/>
    <mergeCell ref="D7:D19"/>
    <mergeCell ref="F17:F18"/>
    <mergeCell ref="L17:L18"/>
    <mergeCell ref="M17:M18"/>
    <mergeCell ref="E19:F19"/>
    <mergeCell ref="B20:B33"/>
    <mergeCell ref="D20:D33"/>
    <mergeCell ref="E33:F33"/>
    <mergeCell ref="N17:N18"/>
    <mergeCell ref="O17:O18"/>
    <mergeCell ref="P17:P18"/>
    <mergeCell ref="Q17:Q18"/>
    <mergeCell ref="R17:R18"/>
    <mergeCell ref="P5:R5"/>
    <mergeCell ref="B2:G2"/>
    <mergeCell ref="B3:G3"/>
    <mergeCell ref="B4:G4"/>
    <mergeCell ref="N4:O4"/>
    <mergeCell ref="G5:K5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1528"/>
  <sheetViews>
    <sheetView rightToLeft="1" workbookViewId="0">
      <pane ySplit="2" topLeftCell="A36" activePane="bottomLeft" state="frozen"/>
      <selection pane="bottomLeft" activeCell="G51" sqref="G51:G56"/>
    </sheetView>
  </sheetViews>
  <sheetFormatPr defaultRowHeight="12.75" outlineLevelRow="1" outlineLevelCol="1"/>
  <cols>
    <col min="1" max="1" width="5.7109375" style="11" customWidth="1"/>
    <col min="2" max="2" width="8.85546875" style="11" customWidth="1"/>
    <col min="3" max="3" width="9.28515625" style="191" customWidth="1"/>
    <col min="4" max="4" width="45.28515625" style="11" customWidth="1"/>
    <col min="5" max="5" width="8.85546875" style="11" customWidth="1"/>
    <col min="6" max="6" width="8.42578125" style="11" customWidth="1" outlineLevel="1"/>
    <col min="7" max="7" width="6.85546875" style="11" customWidth="1" outlineLevel="1"/>
    <col min="8" max="8" width="9.140625" style="11" customWidth="1" outlineLevel="1"/>
    <col min="9" max="9" width="8.85546875" style="11" customWidth="1"/>
    <col min="10" max="10" width="14.7109375" style="11" customWidth="1"/>
  </cols>
  <sheetData>
    <row r="1" spans="1:10" ht="16.5" thickBot="1">
      <c r="A1" s="426" t="s">
        <v>300</v>
      </c>
      <c r="B1" s="426"/>
      <c r="C1" s="426"/>
      <c r="D1" s="426"/>
      <c r="E1" s="426"/>
      <c r="F1" s="426"/>
      <c r="G1" s="426"/>
      <c r="H1" s="426"/>
      <c r="I1" s="426"/>
      <c r="J1" s="426"/>
    </row>
    <row r="2" spans="1:10" ht="60.75" thickBot="1">
      <c r="A2" s="73" t="s">
        <v>0</v>
      </c>
      <c r="B2" s="73" t="s">
        <v>10</v>
      </c>
      <c r="C2" s="150" t="s">
        <v>11</v>
      </c>
      <c r="D2" s="55" t="s">
        <v>1</v>
      </c>
      <c r="E2" s="55" t="s">
        <v>2</v>
      </c>
      <c r="F2" s="55" t="s">
        <v>3</v>
      </c>
      <c r="G2" s="55" t="s">
        <v>4</v>
      </c>
      <c r="H2" s="55" t="s">
        <v>13</v>
      </c>
      <c r="I2" s="55" t="s">
        <v>5</v>
      </c>
      <c r="J2" s="164" t="s">
        <v>12</v>
      </c>
    </row>
    <row r="3" spans="1:10" outlineLevel="1">
      <c r="A3" s="193">
        <v>1</v>
      </c>
      <c r="B3" s="194" t="s">
        <v>35</v>
      </c>
      <c r="C3" s="194" t="s">
        <v>136</v>
      </c>
      <c r="D3" s="195" t="s">
        <v>123</v>
      </c>
      <c r="E3" s="16">
        <v>1</v>
      </c>
      <c r="F3" s="16">
        <v>1</v>
      </c>
      <c r="G3" s="139">
        <v>1</v>
      </c>
      <c r="H3" s="235">
        <v>17</v>
      </c>
      <c r="I3" s="236">
        <f>F3*G3*H3</f>
        <v>17</v>
      </c>
      <c r="J3" s="196"/>
    </row>
    <row r="4" spans="1:10" ht="13.5" outlineLevel="1" thickBot="1">
      <c r="A4" s="14">
        <v>2</v>
      </c>
      <c r="B4" s="197" t="s">
        <v>137</v>
      </c>
      <c r="C4" s="197" t="s">
        <v>137</v>
      </c>
      <c r="D4" s="198" t="s">
        <v>118</v>
      </c>
      <c r="E4" s="13">
        <v>1</v>
      </c>
      <c r="F4" s="13">
        <v>1</v>
      </c>
      <c r="G4" s="14">
        <v>1</v>
      </c>
      <c r="H4" s="199">
        <v>9.9</v>
      </c>
      <c r="I4" s="200">
        <f t="shared" ref="I4:I19" si="0">F4*G4*H4</f>
        <v>9.9</v>
      </c>
      <c r="J4" s="200"/>
    </row>
    <row r="5" spans="1:10" outlineLevel="1">
      <c r="A5" s="193">
        <v>3</v>
      </c>
      <c r="B5" s="197" t="s">
        <v>18</v>
      </c>
      <c r="C5" s="197" t="s">
        <v>18</v>
      </c>
      <c r="D5" s="198" t="s">
        <v>122</v>
      </c>
      <c r="E5" s="13">
        <v>1</v>
      </c>
      <c r="F5" s="13">
        <v>1</v>
      </c>
      <c r="G5" s="14">
        <v>1</v>
      </c>
      <c r="H5" s="201">
        <v>12.7</v>
      </c>
      <c r="I5" s="200">
        <f t="shared" si="0"/>
        <v>12.7</v>
      </c>
      <c r="J5" s="202"/>
    </row>
    <row r="6" spans="1:10" ht="13.5" outlineLevel="1" thickBot="1">
      <c r="A6" s="14">
        <v>4</v>
      </c>
      <c r="B6" s="139"/>
      <c r="C6" s="139"/>
      <c r="D6" s="198" t="s">
        <v>128</v>
      </c>
      <c r="E6" s="13">
        <v>1</v>
      </c>
      <c r="F6" s="13">
        <v>1</v>
      </c>
      <c r="G6" s="14">
        <v>1</v>
      </c>
      <c r="H6" s="201">
        <v>9.9</v>
      </c>
      <c r="I6" s="200">
        <f t="shared" si="0"/>
        <v>9.9</v>
      </c>
      <c r="J6" s="202"/>
    </row>
    <row r="7" spans="1:10" outlineLevel="1">
      <c r="A7" s="193">
        <v>5</v>
      </c>
      <c r="B7" s="139"/>
      <c r="C7" s="139"/>
      <c r="D7" s="198" t="s">
        <v>134</v>
      </c>
      <c r="E7" s="13">
        <v>1</v>
      </c>
      <c r="F7" s="13">
        <v>1</v>
      </c>
      <c r="G7" s="14">
        <v>1</v>
      </c>
      <c r="H7" s="201">
        <v>9.9</v>
      </c>
      <c r="I7" s="200">
        <f t="shared" si="0"/>
        <v>9.9</v>
      </c>
      <c r="J7" s="202"/>
    </row>
    <row r="8" spans="1:10" ht="13.5" outlineLevel="1" thickBot="1">
      <c r="A8" s="14">
        <v>6</v>
      </c>
      <c r="B8" s="139"/>
      <c r="C8" s="139"/>
      <c r="D8" s="198" t="s">
        <v>135</v>
      </c>
      <c r="E8" s="13">
        <v>1</v>
      </c>
      <c r="F8" s="13">
        <v>1</v>
      </c>
      <c r="G8" s="14">
        <v>1</v>
      </c>
      <c r="H8" s="199">
        <v>9.9</v>
      </c>
      <c r="I8" s="200">
        <f t="shared" si="0"/>
        <v>9.9</v>
      </c>
      <c r="J8" s="200"/>
    </row>
    <row r="9" spans="1:10" outlineLevel="1">
      <c r="A9" s="193">
        <v>7</v>
      </c>
      <c r="B9" s="139"/>
      <c r="C9" s="139"/>
      <c r="D9" s="198" t="s">
        <v>119</v>
      </c>
      <c r="E9" s="13">
        <v>1</v>
      </c>
      <c r="F9" s="13">
        <v>1</v>
      </c>
      <c r="G9" s="14">
        <v>1</v>
      </c>
      <c r="H9" s="199">
        <v>6.35</v>
      </c>
      <c r="I9" s="200">
        <f t="shared" si="0"/>
        <v>6.35</v>
      </c>
      <c r="J9" s="203"/>
    </row>
    <row r="10" spans="1:10" ht="13.5" outlineLevel="1" thickBot="1">
      <c r="A10" s="14">
        <v>8</v>
      </c>
      <c r="B10" s="139"/>
      <c r="C10" s="139"/>
      <c r="D10" s="198" t="s">
        <v>120</v>
      </c>
      <c r="E10" s="13">
        <v>1</v>
      </c>
      <c r="F10" s="13">
        <v>1</v>
      </c>
      <c r="G10" s="14">
        <v>1</v>
      </c>
      <c r="H10" s="204">
        <v>6.35</v>
      </c>
      <c r="I10" s="200">
        <f t="shared" si="0"/>
        <v>6.35</v>
      </c>
      <c r="J10" s="200"/>
    </row>
    <row r="11" spans="1:10" outlineLevel="1">
      <c r="A11" s="193">
        <v>9</v>
      </c>
      <c r="B11" s="139"/>
      <c r="C11" s="139"/>
      <c r="D11" s="198" t="s">
        <v>129</v>
      </c>
      <c r="E11" s="13">
        <v>1</v>
      </c>
      <c r="F11" s="13">
        <v>1</v>
      </c>
      <c r="G11" s="14">
        <v>1</v>
      </c>
      <c r="H11" s="204">
        <v>6.35</v>
      </c>
      <c r="I11" s="200">
        <f t="shared" si="0"/>
        <v>6.35</v>
      </c>
      <c r="J11" s="200"/>
    </row>
    <row r="12" spans="1:10" ht="13.5" outlineLevel="1" thickBot="1">
      <c r="A12" s="14">
        <v>10</v>
      </c>
      <c r="B12" s="139"/>
      <c r="C12" s="139"/>
      <c r="D12" s="198" t="s">
        <v>129</v>
      </c>
      <c r="E12" s="13">
        <v>1</v>
      </c>
      <c r="F12" s="13">
        <v>1</v>
      </c>
      <c r="G12" s="14">
        <v>1</v>
      </c>
      <c r="H12" s="199">
        <v>6.35</v>
      </c>
      <c r="I12" s="200">
        <f t="shared" si="0"/>
        <v>6.35</v>
      </c>
      <c r="J12" s="203"/>
    </row>
    <row r="13" spans="1:10" outlineLevel="1">
      <c r="A13" s="193">
        <v>11</v>
      </c>
      <c r="B13" s="139"/>
      <c r="C13" s="139"/>
      <c r="D13" s="198" t="s">
        <v>129</v>
      </c>
      <c r="E13" s="13">
        <v>1</v>
      </c>
      <c r="F13" s="13">
        <v>1</v>
      </c>
      <c r="G13" s="14">
        <v>1</v>
      </c>
      <c r="H13" s="204">
        <v>6.35</v>
      </c>
      <c r="I13" s="200">
        <f t="shared" si="0"/>
        <v>6.35</v>
      </c>
      <c r="J13" s="200"/>
    </row>
    <row r="14" spans="1:10" ht="13.5" outlineLevel="1" thickBot="1">
      <c r="A14" s="14">
        <v>12</v>
      </c>
      <c r="B14" s="139"/>
      <c r="C14" s="139"/>
      <c r="D14" s="198" t="s">
        <v>129</v>
      </c>
      <c r="E14" s="13">
        <v>1</v>
      </c>
      <c r="F14" s="13">
        <v>1</v>
      </c>
      <c r="G14" s="14">
        <v>1</v>
      </c>
      <c r="H14" s="199">
        <v>6.35</v>
      </c>
      <c r="I14" s="200">
        <f t="shared" si="0"/>
        <v>6.35</v>
      </c>
      <c r="J14" s="203"/>
    </row>
    <row r="15" spans="1:10" outlineLevel="1">
      <c r="A15" s="193">
        <v>13</v>
      </c>
      <c r="B15" s="139"/>
      <c r="C15" s="139"/>
      <c r="D15" s="198" t="s">
        <v>129</v>
      </c>
      <c r="E15" s="13">
        <v>1</v>
      </c>
      <c r="F15" s="13">
        <v>1</v>
      </c>
      <c r="G15" s="14">
        <v>1</v>
      </c>
      <c r="H15" s="204">
        <v>6.35</v>
      </c>
      <c r="I15" s="200">
        <f t="shared" si="0"/>
        <v>6.35</v>
      </c>
      <c r="J15" s="200"/>
    </row>
    <row r="16" spans="1:10" ht="13.5" outlineLevel="1" thickBot="1">
      <c r="A16" s="14">
        <v>14</v>
      </c>
      <c r="B16" s="139"/>
      <c r="C16" s="139"/>
      <c r="D16" s="198" t="s">
        <v>130</v>
      </c>
      <c r="E16" s="13">
        <v>1</v>
      </c>
      <c r="F16" s="13">
        <v>1</v>
      </c>
      <c r="G16" s="14">
        <v>1</v>
      </c>
      <c r="H16" s="199">
        <v>6.35</v>
      </c>
      <c r="I16" s="200">
        <f t="shared" si="0"/>
        <v>6.35</v>
      </c>
      <c r="J16" s="203"/>
    </row>
    <row r="17" spans="1:10" outlineLevel="1">
      <c r="A17" s="193">
        <v>15</v>
      </c>
      <c r="B17" s="139"/>
      <c r="C17" s="139"/>
      <c r="D17" s="198" t="s">
        <v>131</v>
      </c>
      <c r="E17" s="13">
        <v>1</v>
      </c>
      <c r="F17" s="13">
        <v>1</v>
      </c>
      <c r="G17" s="14">
        <v>1</v>
      </c>
      <c r="H17" s="204">
        <v>6.35</v>
      </c>
      <c r="I17" s="200">
        <f t="shared" si="0"/>
        <v>6.35</v>
      </c>
      <c r="J17" s="200"/>
    </row>
    <row r="18" spans="1:10" ht="13.5" outlineLevel="1" thickBot="1">
      <c r="A18" s="14">
        <v>16</v>
      </c>
      <c r="B18" s="139"/>
      <c r="C18" s="139"/>
      <c r="D18" s="198" t="s">
        <v>132</v>
      </c>
      <c r="E18" s="13">
        <v>1</v>
      </c>
      <c r="F18" s="13">
        <v>1</v>
      </c>
      <c r="G18" s="14">
        <v>1</v>
      </c>
      <c r="H18" s="199">
        <v>6.35</v>
      </c>
      <c r="I18" s="200">
        <f t="shared" si="0"/>
        <v>6.35</v>
      </c>
      <c r="J18" s="203"/>
    </row>
    <row r="19" spans="1:10" outlineLevel="1">
      <c r="A19" s="193">
        <v>17</v>
      </c>
      <c r="B19" s="141"/>
      <c r="C19" s="141"/>
      <c r="D19" s="198" t="s">
        <v>133</v>
      </c>
      <c r="E19" s="13">
        <v>1</v>
      </c>
      <c r="F19" s="13">
        <v>1</v>
      </c>
      <c r="G19" s="14">
        <v>1</v>
      </c>
      <c r="H19" s="204">
        <v>6.35</v>
      </c>
      <c r="I19" s="200">
        <f t="shared" si="0"/>
        <v>6.35</v>
      </c>
      <c r="J19" s="200"/>
    </row>
    <row r="20" spans="1:10" ht="13.5" outlineLevel="1" thickBot="1">
      <c r="A20" s="14">
        <v>18</v>
      </c>
      <c r="B20" s="139"/>
      <c r="C20" s="139"/>
      <c r="D20" s="198" t="s">
        <v>121</v>
      </c>
      <c r="E20" s="13">
        <v>1</v>
      </c>
      <c r="F20" s="13">
        <v>1</v>
      </c>
      <c r="G20" s="14">
        <v>1</v>
      </c>
      <c r="H20" s="199">
        <v>6.35</v>
      </c>
      <c r="I20" s="200">
        <f t="shared" ref="I20:I25" si="1">F20*G20*H20</f>
        <v>6.35</v>
      </c>
      <c r="J20" s="200"/>
    </row>
    <row r="21" spans="1:10" outlineLevel="1">
      <c r="A21" s="193">
        <v>19</v>
      </c>
      <c r="B21" s="139"/>
      <c r="C21" s="139"/>
      <c r="D21" s="198" t="s">
        <v>124</v>
      </c>
      <c r="E21" s="13">
        <v>1</v>
      </c>
      <c r="F21" s="13">
        <v>1</v>
      </c>
      <c r="G21" s="14">
        <v>1</v>
      </c>
      <c r="H21" s="204">
        <v>4.2</v>
      </c>
      <c r="I21" s="200">
        <f t="shared" si="1"/>
        <v>4.2</v>
      </c>
      <c r="J21" s="200"/>
    </row>
    <row r="22" spans="1:10" ht="13.5" outlineLevel="1" thickBot="1">
      <c r="A22" s="14">
        <v>20</v>
      </c>
      <c r="B22" s="139"/>
      <c r="C22" s="139"/>
      <c r="D22" s="198" t="s">
        <v>125</v>
      </c>
      <c r="E22" s="13">
        <v>1</v>
      </c>
      <c r="F22" s="13">
        <v>1</v>
      </c>
      <c r="G22" s="14">
        <v>1</v>
      </c>
      <c r="H22" s="199">
        <v>4.2</v>
      </c>
      <c r="I22" s="200">
        <f t="shared" si="1"/>
        <v>4.2</v>
      </c>
      <c r="J22" s="200"/>
    </row>
    <row r="23" spans="1:10" outlineLevel="1">
      <c r="A23" s="193">
        <v>21</v>
      </c>
      <c r="B23" s="139"/>
      <c r="C23" s="139"/>
      <c r="D23" s="198" t="s">
        <v>126</v>
      </c>
      <c r="E23" s="13">
        <v>1</v>
      </c>
      <c r="F23" s="13">
        <v>1</v>
      </c>
      <c r="G23" s="14">
        <v>1</v>
      </c>
      <c r="H23" s="204">
        <v>4.2</v>
      </c>
      <c r="I23" s="200">
        <f t="shared" si="1"/>
        <v>4.2</v>
      </c>
      <c r="J23" s="200"/>
    </row>
    <row r="24" spans="1:10" ht="13.5" outlineLevel="1" thickBot="1">
      <c r="A24" s="14">
        <v>22</v>
      </c>
      <c r="B24" s="139"/>
      <c r="C24" s="139"/>
      <c r="D24" s="198" t="s">
        <v>126</v>
      </c>
      <c r="E24" s="13">
        <v>1</v>
      </c>
      <c r="F24" s="13">
        <v>1</v>
      </c>
      <c r="G24" s="14">
        <v>1</v>
      </c>
      <c r="H24" s="199">
        <v>4.2</v>
      </c>
      <c r="I24" s="200">
        <f t="shared" si="1"/>
        <v>4.2</v>
      </c>
      <c r="J24" s="200"/>
    </row>
    <row r="25" spans="1:10" outlineLevel="1">
      <c r="A25" s="193">
        <v>23</v>
      </c>
      <c r="B25" s="139"/>
      <c r="C25" s="139"/>
      <c r="D25" s="198" t="s">
        <v>127</v>
      </c>
      <c r="E25" s="13">
        <v>1</v>
      </c>
      <c r="F25" s="13">
        <v>1</v>
      </c>
      <c r="G25" s="14">
        <v>1</v>
      </c>
      <c r="H25" s="204">
        <v>4.2</v>
      </c>
      <c r="I25" s="200">
        <f t="shared" si="1"/>
        <v>4.2</v>
      </c>
      <c r="J25" s="200"/>
    </row>
    <row r="26" spans="1:10" ht="13.5" outlineLevel="1" thickBot="1">
      <c r="A26" s="25"/>
      <c r="B26" s="25"/>
      <c r="C26" s="25"/>
      <c r="D26" s="205"/>
      <c r="E26" s="27"/>
      <c r="F26" s="27"/>
      <c r="G26" s="25"/>
      <c r="H26" s="206"/>
      <c r="I26" s="207"/>
      <c r="J26" s="203"/>
    </row>
    <row r="27" spans="1:10" s="7" customFormat="1" ht="13.5" outlineLevel="1" thickBot="1">
      <c r="A27" s="427" t="s">
        <v>138</v>
      </c>
      <c r="B27" s="424"/>
      <c r="C27" s="425"/>
      <c r="D27" s="8"/>
      <c r="E27" s="142">
        <f>SUM(E3:E26)</f>
        <v>23</v>
      </c>
      <c r="F27" s="142"/>
      <c r="G27" s="142">
        <f>SUM(G3:G26)</f>
        <v>23</v>
      </c>
      <c r="H27" s="208"/>
      <c r="I27" s="209">
        <f>SUM(I3:I26)</f>
        <v>166.49999999999989</v>
      </c>
      <c r="J27" s="210"/>
    </row>
    <row r="28" spans="1:10" outlineLevel="1">
      <c r="A28" s="141"/>
      <c r="B28" s="141"/>
      <c r="C28" s="141"/>
      <c r="D28" s="140"/>
      <c r="E28" s="140"/>
      <c r="F28" s="140"/>
      <c r="G28" s="141"/>
      <c r="H28" s="211"/>
      <c r="I28" s="212"/>
      <c r="J28" s="202"/>
    </row>
    <row r="29" spans="1:10" outlineLevel="1">
      <c r="A29" s="14">
        <v>1</v>
      </c>
      <c r="B29" s="14"/>
      <c r="C29" s="213" t="s">
        <v>64</v>
      </c>
      <c r="D29" s="198" t="s">
        <v>141</v>
      </c>
      <c r="E29" s="13">
        <v>1</v>
      </c>
      <c r="F29" s="13">
        <v>1</v>
      </c>
      <c r="G29" s="14">
        <v>1</v>
      </c>
      <c r="H29" s="199">
        <v>12.7</v>
      </c>
      <c r="I29" s="202">
        <f t="shared" ref="I29:I36" si="2">H29*G29*F29</f>
        <v>12.7</v>
      </c>
      <c r="J29" s="202"/>
    </row>
    <row r="30" spans="1:10" outlineLevel="1">
      <c r="A30" s="14">
        <v>2</v>
      </c>
      <c r="B30" s="14"/>
      <c r="C30" s="14"/>
      <c r="D30" s="198" t="s">
        <v>146</v>
      </c>
      <c r="E30" s="13">
        <v>1</v>
      </c>
      <c r="F30" s="13">
        <v>1</v>
      </c>
      <c r="G30" s="14">
        <v>1</v>
      </c>
      <c r="H30" s="204">
        <v>9.9</v>
      </c>
      <c r="I30" s="202">
        <f t="shared" si="2"/>
        <v>9.9</v>
      </c>
      <c r="J30" s="202"/>
    </row>
    <row r="31" spans="1:10" outlineLevel="1">
      <c r="A31" s="14">
        <v>3</v>
      </c>
      <c r="B31" s="14"/>
      <c r="C31" s="14"/>
      <c r="D31" s="198" t="s">
        <v>147</v>
      </c>
      <c r="E31" s="13">
        <v>1</v>
      </c>
      <c r="F31" s="13">
        <v>1</v>
      </c>
      <c r="G31" s="14">
        <v>1</v>
      </c>
      <c r="H31" s="199">
        <v>9.9</v>
      </c>
      <c r="I31" s="202">
        <f t="shared" si="2"/>
        <v>9.9</v>
      </c>
      <c r="J31" s="202"/>
    </row>
    <row r="32" spans="1:10" outlineLevel="1">
      <c r="A32" s="14">
        <v>4</v>
      </c>
      <c r="B32" s="14"/>
      <c r="C32" s="14"/>
      <c r="D32" s="198" t="s">
        <v>148</v>
      </c>
      <c r="E32" s="13">
        <v>1</v>
      </c>
      <c r="F32" s="13">
        <v>1</v>
      </c>
      <c r="G32" s="14">
        <v>1</v>
      </c>
      <c r="H32" s="204">
        <v>9.9</v>
      </c>
      <c r="I32" s="202">
        <f t="shared" si="2"/>
        <v>9.9</v>
      </c>
      <c r="J32" s="202"/>
    </row>
    <row r="33" spans="1:10" outlineLevel="1">
      <c r="A33" s="14">
        <v>5</v>
      </c>
      <c r="B33" s="25"/>
      <c r="C33" s="25"/>
      <c r="D33" s="198" t="s">
        <v>144</v>
      </c>
      <c r="E33" s="13">
        <v>1</v>
      </c>
      <c r="F33" s="13">
        <v>1</v>
      </c>
      <c r="G33" s="14">
        <v>1</v>
      </c>
      <c r="H33" s="204">
        <v>6.35</v>
      </c>
      <c r="I33" s="202">
        <f t="shared" si="2"/>
        <v>6.35</v>
      </c>
      <c r="J33" s="202"/>
    </row>
    <row r="34" spans="1:10" outlineLevel="1">
      <c r="A34" s="14">
        <v>6</v>
      </c>
      <c r="B34" s="25"/>
      <c r="C34" s="25"/>
      <c r="D34" s="198" t="s">
        <v>145</v>
      </c>
      <c r="E34" s="13">
        <v>1</v>
      </c>
      <c r="F34" s="13">
        <v>1</v>
      </c>
      <c r="G34" s="14">
        <v>1</v>
      </c>
      <c r="H34" s="199">
        <v>6.35</v>
      </c>
      <c r="I34" s="202">
        <f t="shared" si="2"/>
        <v>6.35</v>
      </c>
      <c r="J34" s="202"/>
    </row>
    <row r="35" spans="1:10" outlineLevel="1">
      <c r="A35" s="14">
        <v>7</v>
      </c>
      <c r="B35" s="25"/>
      <c r="C35" s="25"/>
      <c r="D35" s="198" t="s">
        <v>142</v>
      </c>
      <c r="E35" s="13">
        <v>1</v>
      </c>
      <c r="F35" s="13">
        <v>1</v>
      </c>
      <c r="G35" s="14">
        <v>1</v>
      </c>
      <c r="H35" s="204">
        <v>4.2</v>
      </c>
      <c r="I35" s="202">
        <f t="shared" si="2"/>
        <v>4.2</v>
      </c>
      <c r="J35" s="202"/>
    </row>
    <row r="36" spans="1:10" outlineLevel="1">
      <c r="A36" s="14">
        <v>8</v>
      </c>
      <c r="B36" s="25"/>
      <c r="C36" s="25"/>
      <c r="D36" s="198" t="s">
        <v>143</v>
      </c>
      <c r="E36" s="13">
        <v>1</v>
      </c>
      <c r="F36" s="13">
        <v>1</v>
      </c>
      <c r="G36" s="14">
        <v>1</v>
      </c>
      <c r="H36" s="199">
        <v>4.2</v>
      </c>
      <c r="I36" s="202">
        <f t="shared" si="2"/>
        <v>4.2</v>
      </c>
      <c r="J36" s="202"/>
    </row>
    <row r="37" spans="1:10" ht="13.5" outlineLevel="1" thickBot="1">
      <c r="A37" s="25"/>
      <c r="B37" s="25"/>
      <c r="C37" s="25"/>
      <c r="D37" s="27"/>
      <c r="E37" s="27"/>
      <c r="F37" s="27"/>
      <c r="G37" s="25"/>
      <c r="H37" s="206"/>
      <c r="I37" s="214"/>
      <c r="J37" s="202"/>
    </row>
    <row r="38" spans="1:10" ht="13.5" outlineLevel="1" thickBot="1">
      <c r="A38" s="427" t="s">
        <v>149</v>
      </c>
      <c r="B38" s="424"/>
      <c r="C38" s="425"/>
      <c r="D38" s="142"/>
      <c r="E38" s="142">
        <f>SUM(E29:E37)</f>
        <v>8</v>
      </c>
      <c r="F38" s="142"/>
      <c r="G38" s="142">
        <f>SUM(G29:G37)</f>
        <v>8</v>
      </c>
      <c r="H38" s="208"/>
      <c r="I38" s="209">
        <f>SUM(I29:I37)</f>
        <v>63.500000000000007</v>
      </c>
      <c r="J38" s="202"/>
    </row>
    <row r="39" spans="1:10" outlineLevel="1">
      <c r="A39" s="141"/>
      <c r="B39" s="141"/>
      <c r="C39" s="141"/>
      <c r="D39" s="140"/>
      <c r="E39" s="140"/>
      <c r="F39" s="140"/>
      <c r="G39" s="141"/>
      <c r="H39" s="211"/>
      <c r="I39" s="212"/>
      <c r="J39" s="202"/>
    </row>
    <row r="40" spans="1:10" outlineLevel="1">
      <c r="A40" s="14">
        <v>1</v>
      </c>
      <c r="B40" s="14"/>
      <c r="C40" s="213" t="s">
        <v>139</v>
      </c>
      <c r="D40" s="198" t="s">
        <v>152</v>
      </c>
      <c r="E40" s="13">
        <v>1</v>
      </c>
      <c r="F40" s="13">
        <v>1</v>
      </c>
      <c r="G40" s="14">
        <v>1</v>
      </c>
      <c r="H40" s="199">
        <v>9.9</v>
      </c>
      <c r="I40" s="202">
        <f>H40*G40*F40</f>
        <v>9.9</v>
      </c>
      <c r="J40" s="202"/>
    </row>
    <row r="41" spans="1:10" outlineLevel="1">
      <c r="A41" s="14">
        <v>2</v>
      </c>
      <c r="B41" s="14"/>
      <c r="C41" s="213" t="s">
        <v>140</v>
      </c>
      <c r="D41" s="198" t="s">
        <v>151</v>
      </c>
      <c r="E41" s="13">
        <v>2</v>
      </c>
      <c r="F41" s="13">
        <v>2</v>
      </c>
      <c r="G41" s="14">
        <v>1</v>
      </c>
      <c r="H41" s="199">
        <v>6.35</v>
      </c>
      <c r="I41" s="202">
        <f>H41*G41*F41</f>
        <v>12.7</v>
      </c>
      <c r="J41" s="202"/>
    </row>
    <row r="42" spans="1:10" outlineLevel="1">
      <c r="A42" s="14">
        <v>3</v>
      </c>
      <c r="B42" s="14"/>
      <c r="C42" s="14"/>
      <c r="D42" s="198" t="s">
        <v>150</v>
      </c>
      <c r="E42" s="13">
        <v>2</v>
      </c>
      <c r="F42" s="13">
        <v>2</v>
      </c>
      <c r="G42" s="14">
        <v>1</v>
      </c>
      <c r="H42" s="199">
        <v>4.2</v>
      </c>
      <c r="I42" s="202">
        <f>H42*G42*F42</f>
        <v>8.4</v>
      </c>
      <c r="J42" s="202"/>
    </row>
    <row r="43" spans="1:10" ht="13.5" outlineLevel="1" thickBot="1">
      <c r="A43" s="25"/>
      <c r="B43" s="25"/>
      <c r="C43" s="25"/>
      <c r="D43" s="27"/>
      <c r="E43" s="27"/>
      <c r="F43" s="27"/>
      <c r="G43" s="25"/>
      <c r="H43" s="206"/>
      <c r="I43" s="214"/>
      <c r="J43" s="202"/>
    </row>
    <row r="44" spans="1:10" s="7" customFormat="1" ht="13.5" outlineLevel="1" thickBot="1">
      <c r="A44" s="427" t="s">
        <v>153</v>
      </c>
      <c r="B44" s="424"/>
      <c r="C44" s="425"/>
      <c r="D44" s="142"/>
      <c r="E44" s="142">
        <f>SUM(E40:E43)</f>
        <v>5</v>
      </c>
      <c r="F44" s="142"/>
      <c r="G44" s="142">
        <f>SUM(G40:G43)</f>
        <v>3</v>
      </c>
      <c r="H44" s="208"/>
      <c r="I44" s="209">
        <f>SUM(I40:I43)</f>
        <v>31</v>
      </c>
      <c r="J44" s="215"/>
    </row>
    <row r="45" spans="1:10" outlineLevel="1">
      <c r="A45" s="141"/>
      <c r="B45" s="141"/>
      <c r="C45" s="141"/>
      <c r="D45" s="140"/>
      <c r="E45" s="140"/>
      <c r="F45" s="140"/>
      <c r="G45" s="141"/>
      <c r="H45" s="211"/>
      <c r="I45" s="212"/>
      <c r="J45" s="202"/>
    </row>
    <row r="46" spans="1:10" outlineLevel="1">
      <c r="A46" s="14">
        <v>1</v>
      </c>
      <c r="B46" s="14"/>
      <c r="C46" s="213" t="s">
        <v>154</v>
      </c>
      <c r="D46" s="198" t="s">
        <v>157</v>
      </c>
      <c r="E46" s="13">
        <v>1</v>
      </c>
      <c r="F46" s="13">
        <v>1</v>
      </c>
      <c r="G46" s="14">
        <v>1</v>
      </c>
      <c r="H46" s="201">
        <v>9.9</v>
      </c>
      <c r="I46" s="202">
        <f>H46*G46*F46</f>
        <v>9.9</v>
      </c>
      <c r="J46" s="216"/>
    </row>
    <row r="47" spans="1:10" outlineLevel="1">
      <c r="A47" s="14">
        <v>2</v>
      </c>
      <c r="B47" s="14"/>
      <c r="C47" s="213" t="s">
        <v>155</v>
      </c>
      <c r="D47" s="198" t="s">
        <v>158</v>
      </c>
      <c r="E47" s="13">
        <v>1</v>
      </c>
      <c r="F47" s="13">
        <v>1</v>
      </c>
      <c r="G47" s="14">
        <v>1</v>
      </c>
      <c r="H47" s="201">
        <v>9.9</v>
      </c>
      <c r="I47" s="202">
        <f>H47*G47*F47</f>
        <v>9.9</v>
      </c>
      <c r="J47" s="216"/>
    </row>
    <row r="48" spans="1:10" ht="13.5" outlineLevel="1" thickBot="1">
      <c r="A48" s="14"/>
      <c r="B48" s="25"/>
      <c r="C48" s="217" t="s">
        <v>156</v>
      </c>
      <c r="D48" s="27"/>
      <c r="E48" s="27"/>
      <c r="F48" s="27"/>
      <c r="G48" s="25"/>
      <c r="H48" s="206"/>
      <c r="I48" s="214"/>
      <c r="J48" s="202"/>
    </row>
    <row r="49" spans="1:10" ht="13.5" outlineLevel="1" thickBot="1">
      <c r="A49" s="428" t="s">
        <v>159</v>
      </c>
      <c r="B49" s="429"/>
      <c r="C49" s="430"/>
      <c r="D49" s="218"/>
      <c r="E49" s="218">
        <f>SUM(E46:E48)</f>
        <v>2</v>
      </c>
      <c r="F49" s="218"/>
      <c r="G49" s="218">
        <f>SUM(G46:G48)</f>
        <v>2</v>
      </c>
      <c r="H49" s="219"/>
      <c r="I49" s="220">
        <f>SUM(I46:I48)</f>
        <v>19.8</v>
      </c>
      <c r="J49" s="202"/>
    </row>
    <row r="50" spans="1:10" outlineLevel="1">
      <c r="A50" s="14"/>
      <c r="B50" s="141"/>
      <c r="C50" s="141"/>
      <c r="D50" s="140"/>
      <c r="E50" s="140"/>
      <c r="F50" s="140"/>
      <c r="G50" s="141"/>
      <c r="H50" s="211"/>
      <c r="I50" s="212"/>
      <c r="J50" s="202"/>
    </row>
    <row r="51" spans="1:10" outlineLevel="1">
      <c r="A51" s="14">
        <v>1</v>
      </c>
      <c r="B51" s="141"/>
      <c r="C51" s="221" t="s">
        <v>290</v>
      </c>
      <c r="D51" s="222" t="s">
        <v>269</v>
      </c>
      <c r="E51" s="140">
        <v>1</v>
      </c>
      <c r="F51" s="140">
        <v>1</v>
      </c>
      <c r="G51" s="141">
        <v>1</v>
      </c>
      <c r="H51" s="237">
        <v>17</v>
      </c>
      <c r="I51" s="238">
        <f t="shared" ref="I51:I56" si="3">H51*G51*F51</f>
        <v>17</v>
      </c>
      <c r="J51" s="202"/>
    </row>
    <row r="52" spans="1:10" outlineLevel="1">
      <c r="A52" s="14">
        <v>2</v>
      </c>
      <c r="B52" s="141"/>
      <c r="C52" s="223"/>
      <c r="D52" s="222" t="s">
        <v>14</v>
      </c>
      <c r="E52" s="140">
        <v>1</v>
      </c>
      <c r="F52" s="140">
        <v>1</v>
      </c>
      <c r="G52" s="141">
        <v>1</v>
      </c>
      <c r="H52" s="211">
        <v>9.9</v>
      </c>
      <c r="I52" s="212">
        <f t="shared" si="3"/>
        <v>9.9</v>
      </c>
      <c r="J52" s="202"/>
    </row>
    <row r="53" spans="1:10" outlineLevel="1">
      <c r="A53" s="14">
        <v>3</v>
      </c>
      <c r="B53" s="141"/>
      <c r="C53" s="141"/>
      <c r="D53" s="222" t="s">
        <v>273</v>
      </c>
      <c r="E53" s="140">
        <v>1</v>
      </c>
      <c r="F53" s="140">
        <v>1</v>
      </c>
      <c r="G53" s="141">
        <v>1</v>
      </c>
      <c r="H53" s="211">
        <v>9.9</v>
      </c>
      <c r="I53" s="212">
        <f t="shared" si="3"/>
        <v>9.9</v>
      </c>
      <c r="J53" s="202"/>
    </row>
    <row r="54" spans="1:10" outlineLevel="1">
      <c r="A54" s="14">
        <v>4</v>
      </c>
      <c r="B54" s="141"/>
      <c r="C54" s="141"/>
      <c r="D54" s="222" t="s">
        <v>271</v>
      </c>
      <c r="E54" s="140">
        <v>2</v>
      </c>
      <c r="F54" s="140">
        <v>2</v>
      </c>
      <c r="G54" s="141">
        <v>1</v>
      </c>
      <c r="H54" s="211">
        <v>6.35</v>
      </c>
      <c r="I54" s="212">
        <f t="shared" si="3"/>
        <v>12.7</v>
      </c>
      <c r="J54" s="202"/>
    </row>
    <row r="55" spans="1:10" outlineLevel="1">
      <c r="A55" s="14">
        <v>5</v>
      </c>
      <c r="B55" s="141"/>
      <c r="C55" s="141"/>
      <c r="D55" s="222" t="s">
        <v>306</v>
      </c>
      <c r="E55" s="140">
        <v>2</v>
      </c>
      <c r="F55" s="140">
        <v>1</v>
      </c>
      <c r="G55" s="141">
        <v>2</v>
      </c>
      <c r="H55" s="211">
        <v>9.9</v>
      </c>
      <c r="I55" s="212">
        <f t="shared" si="3"/>
        <v>19.8</v>
      </c>
      <c r="J55" s="202"/>
    </row>
    <row r="56" spans="1:10" outlineLevel="1">
      <c r="A56" s="14">
        <v>6</v>
      </c>
      <c r="B56" s="141"/>
      <c r="C56" s="141"/>
      <c r="D56" s="222" t="s">
        <v>291</v>
      </c>
      <c r="E56" s="140">
        <v>1</v>
      </c>
      <c r="F56" s="140">
        <v>1</v>
      </c>
      <c r="G56" s="141">
        <v>1</v>
      </c>
      <c r="H56" s="211">
        <v>6.35</v>
      </c>
      <c r="I56" s="212">
        <f t="shared" si="3"/>
        <v>6.35</v>
      </c>
      <c r="J56" s="202"/>
    </row>
    <row r="57" spans="1:10" ht="13.5" outlineLevel="1" thickBot="1">
      <c r="A57" s="14"/>
      <c r="B57" s="139"/>
      <c r="C57" s="139"/>
      <c r="D57" s="29"/>
      <c r="E57" s="16"/>
      <c r="F57" s="16"/>
      <c r="G57" s="139"/>
      <c r="H57" s="224"/>
      <c r="I57" s="225"/>
      <c r="J57" s="214"/>
    </row>
    <row r="58" spans="1:10" ht="13.5" outlineLevel="1" thickBot="1">
      <c r="A58" s="427" t="s">
        <v>292</v>
      </c>
      <c r="B58" s="424"/>
      <c r="C58" s="425"/>
      <c r="D58" s="218"/>
      <c r="E58" s="218">
        <f>SUM(E51:E57)</f>
        <v>8</v>
      </c>
      <c r="F58" s="218"/>
      <c r="G58" s="218">
        <f>SUM(G51:G57)</f>
        <v>7</v>
      </c>
      <c r="H58" s="218"/>
      <c r="I58" s="239">
        <f>SUM(I51:I57)</f>
        <v>75.649999999999991</v>
      </c>
      <c r="J58" s="227"/>
    </row>
    <row r="59" spans="1:10" ht="13.5" outlineLevel="1" thickBot="1">
      <c r="A59" s="25"/>
      <c r="B59" s="228"/>
      <c r="C59" s="25"/>
      <c r="D59" s="173"/>
      <c r="E59" s="174"/>
      <c r="F59" s="174"/>
      <c r="G59" s="173"/>
      <c r="H59" s="175"/>
      <c r="I59" s="175"/>
      <c r="J59" s="173"/>
    </row>
    <row r="60" spans="1:10" ht="13.5" outlineLevel="1" thickBot="1">
      <c r="A60" s="226" t="s">
        <v>293</v>
      </c>
      <c r="B60" s="226"/>
      <c r="C60" s="176"/>
      <c r="D60" s="28"/>
      <c r="E60" s="143">
        <f>E27+E38+E44+E49+E58</f>
        <v>46</v>
      </c>
      <c r="F60" s="143"/>
      <c r="G60" s="143">
        <f>G27+G38+G44+G49+G58</f>
        <v>43</v>
      </c>
      <c r="H60" s="143"/>
      <c r="I60" s="240">
        <f>I27+I38+I44+I49+I58</f>
        <v>356.44999999999987</v>
      </c>
      <c r="J60" s="28"/>
    </row>
    <row r="61" spans="1:10" ht="14.25" customHeight="1" thickBot="1">
      <c r="A61" s="17"/>
      <c r="B61" s="229" t="s">
        <v>9</v>
      </c>
      <c r="C61" s="230"/>
      <c r="D61" s="19"/>
      <c r="E61" s="19"/>
      <c r="F61" s="20"/>
      <c r="G61" s="19"/>
      <c r="H61" s="19"/>
      <c r="I61" s="21">
        <f>I60*1.7</f>
        <v>605.9649999999998</v>
      </c>
      <c r="J61" s="176"/>
    </row>
    <row r="62" spans="1:10" ht="24.75" hidden="1" customHeight="1">
      <c r="A62" s="11" t="s">
        <v>32</v>
      </c>
    </row>
    <row r="63" spans="1:10" ht="23.25" hidden="1" customHeight="1" thickBot="1">
      <c r="A63" s="10" t="s">
        <v>156</v>
      </c>
    </row>
    <row r="64" spans="1:10" ht="60.75" hidden="1" thickBot="1">
      <c r="A64" s="231" t="s">
        <v>0</v>
      </c>
      <c r="B64" s="231" t="s">
        <v>235</v>
      </c>
      <c r="C64" s="232" t="s">
        <v>50</v>
      </c>
      <c r="D64" s="192" t="s">
        <v>1</v>
      </c>
      <c r="E64" s="192" t="s">
        <v>2</v>
      </c>
      <c r="F64" s="192" t="s">
        <v>3</v>
      </c>
      <c r="G64" s="192" t="s">
        <v>4</v>
      </c>
      <c r="H64" s="192" t="s">
        <v>13</v>
      </c>
      <c r="I64" s="192" t="s">
        <v>5</v>
      </c>
      <c r="J64" s="233" t="s">
        <v>12</v>
      </c>
    </row>
    <row r="65" spans="1:10" ht="18" hidden="1" customHeight="1" outlineLevel="1" thickBot="1">
      <c r="A65" s="176">
        <v>1</v>
      </c>
      <c r="B65" s="234" t="s">
        <v>156</v>
      </c>
      <c r="C65" s="25"/>
      <c r="D65" s="23" t="s">
        <v>269</v>
      </c>
      <c r="E65" s="24">
        <v>1</v>
      </c>
      <c r="F65" s="24">
        <v>1</v>
      </c>
      <c r="G65" s="22">
        <v>1</v>
      </c>
      <c r="H65" s="22">
        <v>17</v>
      </c>
      <c r="I65" s="22">
        <f>H65*G65*F65</f>
        <v>17</v>
      </c>
      <c r="J65" s="193"/>
    </row>
    <row r="66" spans="1:10" ht="18" hidden="1" customHeight="1" outlineLevel="1" thickBot="1">
      <c r="A66" s="176">
        <v>2</v>
      </c>
      <c r="B66" s="139"/>
      <c r="C66" s="139"/>
      <c r="D66" s="26" t="s">
        <v>14</v>
      </c>
      <c r="E66" s="13">
        <v>1</v>
      </c>
      <c r="F66" s="13">
        <v>1</v>
      </c>
      <c r="G66" s="14">
        <v>1</v>
      </c>
      <c r="H66" s="14">
        <v>9.9</v>
      </c>
      <c r="I66" s="14">
        <f>H66*G66*F66</f>
        <v>9.9</v>
      </c>
      <c r="J66" s="12"/>
    </row>
    <row r="67" spans="1:10" ht="18" hidden="1" customHeight="1" outlineLevel="1" thickBot="1">
      <c r="A67" s="176">
        <v>4</v>
      </c>
      <c r="B67" s="16"/>
      <c r="C67" s="13"/>
      <c r="D67" s="26" t="s">
        <v>270</v>
      </c>
      <c r="E67" s="13">
        <v>1</v>
      </c>
      <c r="F67" s="13">
        <v>1</v>
      </c>
      <c r="G67" s="14">
        <v>1</v>
      </c>
      <c r="H67" s="14">
        <v>9.9</v>
      </c>
      <c r="I67" s="14">
        <f>H67*G67*F67</f>
        <v>9.9</v>
      </c>
      <c r="J67" s="12"/>
    </row>
    <row r="68" spans="1:10" ht="18" hidden="1" customHeight="1" outlineLevel="1" thickBot="1">
      <c r="A68" s="176">
        <v>5</v>
      </c>
      <c r="B68" s="16"/>
      <c r="C68" s="421"/>
      <c r="D68" s="26" t="s">
        <v>271</v>
      </c>
      <c r="E68" s="13">
        <v>3</v>
      </c>
      <c r="F68" s="13">
        <v>1</v>
      </c>
      <c r="G68" s="14">
        <v>3</v>
      </c>
      <c r="H68" s="14">
        <v>6.35</v>
      </c>
      <c r="I68" s="14">
        <f>H68*G68*F68</f>
        <v>19.049999999999997</v>
      </c>
      <c r="J68" s="12"/>
    </row>
    <row r="69" spans="1:10" ht="18" hidden="1" customHeight="1" outlineLevel="1" thickBot="1">
      <c r="A69" s="176">
        <v>6</v>
      </c>
      <c r="B69" s="16"/>
      <c r="C69" s="422"/>
      <c r="D69" s="16"/>
      <c r="E69" s="16"/>
      <c r="F69" s="16"/>
      <c r="G69" s="139"/>
      <c r="H69" s="15"/>
      <c r="I69" s="15"/>
      <c r="J69" s="12"/>
    </row>
    <row r="70" spans="1:10" ht="18" hidden="1" customHeight="1" outlineLevel="1" thickBot="1">
      <c r="A70" s="176">
        <v>7</v>
      </c>
      <c r="B70" s="16"/>
      <c r="C70" s="13"/>
      <c r="D70" s="173"/>
      <c r="E70" s="173"/>
      <c r="F70" s="173"/>
      <c r="G70" s="173"/>
      <c r="H70" s="175"/>
      <c r="I70" s="175"/>
      <c r="J70" s="14"/>
    </row>
    <row r="71" spans="1:10" ht="18" hidden="1" customHeight="1" thickBot="1">
      <c r="A71" s="18"/>
      <c r="B71" s="18" t="s">
        <v>5</v>
      </c>
      <c r="C71" s="213"/>
      <c r="D71" s="18"/>
      <c r="E71" s="18">
        <f>SUM(E65:E70)</f>
        <v>6</v>
      </c>
      <c r="F71" s="18"/>
      <c r="G71" s="18">
        <f>SUM(G65:G70)</f>
        <v>6</v>
      </c>
      <c r="H71" s="18"/>
      <c r="I71" s="18">
        <f>SUM(I65:I70)</f>
        <v>55.849999999999994</v>
      </c>
      <c r="J71" s="14"/>
    </row>
    <row r="72" spans="1:10" ht="18" hidden="1" customHeight="1" thickBot="1">
      <c r="A72" s="18"/>
      <c r="B72" s="423" t="s">
        <v>9</v>
      </c>
      <c r="C72" s="424"/>
      <c r="D72" s="424"/>
      <c r="E72" s="424"/>
      <c r="F72" s="425"/>
      <c r="G72" s="19"/>
      <c r="H72" s="19"/>
      <c r="I72" s="21">
        <f>I71*1.8</f>
        <v>100.52999999999999</v>
      </c>
      <c r="J72" s="173"/>
    </row>
    <row r="73" spans="1:10" hidden="1"/>
    <row r="74" spans="1:10" hidden="1">
      <c r="I74" s="11" t="e">
        <f>#REF!+I71</f>
        <v>#REF!</v>
      </c>
    </row>
    <row r="75" spans="1:10" hidden="1"/>
    <row r="76" spans="1:10" hidden="1"/>
    <row r="77" spans="1:10" hidden="1"/>
    <row r="78" spans="1:10" hidden="1"/>
    <row r="79" spans="1:10">
      <c r="A79" s="274"/>
      <c r="B79" s="274"/>
      <c r="C79" s="275"/>
      <c r="D79" s="274"/>
    </row>
    <row r="80" spans="1:10">
      <c r="A80" s="274"/>
      <c r="B80" s="274"/>
      <c r="C80" s="274"/>
      <c r="D80" s="274"/>
    </row>
    <row r="81" spans="1:4">
      <c r="A81" s="274"/>
      <c r="B81" s="274"/>
      <c r="C81" s="274"/>
      <c r="D81" s="274"/>
    </row>
    <row r="82" spans="1:4">
      <c r="A82" s="274"/>
      <c r="B82" s="274"/>
      <c r="C82" s="274"/>
      <c r="D82" s="274"/>
    </row>
    <row r="83" spans="1:4">
      <c r="A83" s="274"/>
      <c r="B83" s="274"/>
      <c r="C83" s="274"/>
      <c r="D83" s="274"/>
    </row>
    <row r="84" spans="1:4">
      <c r="A84" s="274"/>
      <c r="B84" s="274"/>
      <c r="C84" s="274"/>
      <c r="D84" s="274"/>
    </row>
    <row r="85" spans="1:4">
      <c r="A85" s="274"/>
      <c r="B85" s="274"/>
      <c r="C85" s="274"/>
      <c r="D85" s="274"/>
    </row>
    <row r="86" spans="1:4">
      <c r="A86" s="274"/>
      <c r="B86" s="274"/>
      <c r="C86" s="274"/>
      <c r="D86" s="274"/>
    </row>
    <row r="87" spans="1:4">
      <c r="A87" s="274"/>
      <c r="B87" s="274"/>
      <c r="C87" s="274"/>
      <c r="D87" s="274"/>
    </row>
    <row r="88" spans="1:4">
      <c r="A88" s="274"/>
      <c r="B88" s="274"/>
      <c r="C88" s="274"/>
      <c r="D88" s="274"/>
    </row>
    <row r="89" spans="1:4">
      <c r="A89" s="274"/>
      <c r="B89" s="274"/>
      <c r="C89" s="274"/>
      <c r="D89" s="274"/>
    </row>
    <row r="90" spans="1:4">
      <c r="A90" s="274"/>
      <c r="B90" s="274"/>
      <c r="C90" s="274"/>
      <c r="D90" s="274"/>
    </row>
    <row r="91" spans="1:4">
      <c r="A91" s="274"/>
      <c r="B91" s="274"/>
      <c r="C91" s="274"/>
      <c r="D91" s="274"/>
    </row>
    <row r="92" spans="1:4">
      <c r="A92" s="274"/>
      <c r="B92" s="274"/>
      <c r="C92" s="274"/>
      <c r="D92" s="274"/>
    </row>
    <row r="93" spans="1:4">
      <c r="A93" s="274"/>
      <c r="B93" s="274"/>
      <c r="C93" s="274"/>
      <c r="D93" s="274"/>
    </row>
    <row r="94" spans="1:4">
      <c r="A94" s="274"/>
      <c r="B94" s="274"/>
      <c r="C94" s="274"/>
      <c r="D94" s="274"/>
    </row>
    <row r="95" spans="1:4">
      <c r="A95" s="274"/>
      <c r="B95" s="274"/>
      <c r="C95" s="274"/>
      <c r="D95" s="274"/>
    </row>
    <row r="96" spans="1:4">
      <c r="A96" s="274"/>
      <c r="B96" s="274"/>
      <c r="C96" s="274"/>
      <c r="D96" s="274"/>
    </row>
    <row r="97" spans="1:4">
      <c r="A97" s="274"/>
      <c r="B97" s="274"/>
      <c r="C97" s="274"/>
      <c r="D97" s="274"/>
    </row>
    <row r="98" spans="1:4">
      <c r="A98" s="274"/>
      <c r="B98" s="274"/>
      <c r="C98" s="274"/>
      <c r="D98" s="274"/>
    </row>
    <row r="99" spans="1:4">
      <c r="A99" s="274"/>
      <c r="B99" s="274"/>
      <c r="C99" s="274"/>
      <c r="D99" s="274"/>
    </row>
    <row r="100" spans="1:4">
      <c r="A100" s="274"/>
      <c r="B100" s="274"/>
      <c r="C100" s="274"/>
      <c r="D100" s="274"/>
    </row>
    <row r="101" spans="1:4">
      <c r="A101" s="274"/>
      <c r="B101" s="274"/>
      <c r="C101" s="274"/>
      <c r="D101" s="274"/>
    </row>
    <row r="102" spans="1:4">
      <c r="A102" s="274"/>
      <c r="B102" s="274"/>
      <c r="C102" s="274"/>
      <c r="D102" s="274"/>
    </row>
    <row r="103" spans="1:4">
      <c r="A103" s="274"/>
      <c r="B103" s="274"/>
      <c r="C103" s="274"/>
      <c r="D103" s="274"/>
    </row>
    <row r="104" spans="1:4">
      <c r="A104" s="274"/>
      <c r="B104" s="274"/>
      <c r="C104" s="274"/>
      <c r="D104" s="274"/>
    </row>
    <row r="105" spans="1:4">
      <c r="A105" s="274"/>
      <c r="B105" s="274"/>
      <c r="C105" s="274"/>
      <c r="D105" s="274"/>
    </row>
    <row r="106" spans="1:4">
      <c r="A106" s="274"/>
      <c r="B106" s="274"/>
      <c r="C106" s="274"/>
      <c r="D106" s="274"/>
    </row>
    <row r="107" spans="1:4">
      <c r="A107" s="274"/>
      <c r="B107" s="274"/>
      <c r="C107" s="274"/>
      <c r="D107" s="274"/>
    </row>
    <row r="108" spans="1:4">
      <c r="A108" s="274"/>
      <c r="B108" s="274"/>
      <c r="C108" s="274"/>
      <c r="D108" s="274"/>
    </row>
    <row r="109" spans="1:4">
      <c r="A109" s="274"/>
      <c r="B109" s="274"/>
      <c r="C109" s="274"/>
      <c r="D109" s="274"/>
    </row>
    <row r="110" spans="1:4">
      <c r="A110" s="274"/>
      <c r="B110" s="274"/>
      <c r="C110" s="274"/>
      <c r="D110" s="274"/>
    </row>
    <row r="111" spans="1:4">
      <c r="A111" s="274"/>
      <c r="B111" s="274"/>
      <c r="C111" s="274"/>
      <c r="D111" s="274"/>
    </row>
    <row r="112" spans="1:4">
      <c r="A112" s="274"/>
      <c r="B112" s="274"/>
      <c r="C112" s="274"/>
      <c r="D112" s="274"/>
    </row>
    <row r="113" spans="1:4">
      <c r="A113" s="274"/>
      <c r="B113" s="274"/>
      <c r="C113" s="274"/>
      <c r="D113" s="274"/>
    </row>
    <row r="114" spans="1:4">
      <c r="A114" s="274"/>
      <c r="B114" s="274"/>
      <c r="C114" s="274"/>
      <c r="D114" s="274"/>
    </row>
    <row r="115" spans="1:4">
      <c r="A115" s="274"/>
      <c r="B115" s="274"/>
      <c r="C115" s="274"/>
      <c r="D115" s="274"/>
    </row>
    <row r="116" spans="1:4">
      <c r="A116" s="274"/>
      <c r="B116" s="274"/>
      <c r="C116" s="274"/>
      <c r="D116" s="274"/>
    </row>
    <row r="117" spans="1:4">
      <c r="A117" s="274"/>
      <c r="B117" s="274"/>
      <c r="C117" s="274"/>
      <c r="D117" s="274"/>
    </row>
    <row r="118" spans="1:4">
      <c r="A118" s="274"/>
      <c r="B118" s="274"/>
      <c r="C118" s="274"/>
      <c r="D118" s="274"/>
    </row>
    <row r="119" spans="1:4">
      <c r="A119" s="274"/>
      <c r="B119" s="274"/>
      <c r="C119" s="274"/>
      <c r="D119" s="274"/>
    </row>
    <row r="120" spans="1:4">
      <c r="A120" s="274"/>
      <c r="B120" s="274"/>
      <c r="C120" s="274"/>
      <c r="D120" s="274"/>
    </row>
    <row r="121" spans="1:4">
      <c r="A121" s="274"/>
      <c r="B121" s="274"/>
      <c r="C121" s="274"/>
      <c r="D121" s="274"/>
    </row>
    <row r="122" spans="1:4">
      <c r="A122" s="274"/>
      <c r="B122" s="274"/>
      <c r="C122" s="274"/>
      <c r="D122" s="274"/>
    </row>
    <row r="123" spans="1:4">
      <c r="A123" s="274"/>
      <c r="B123" s="274"/>
      <c r="C123" s="274"/>
      <c r="D123" s="274"/>
    </row>
    <row r="124" spans="1:4">
      <c r="A124" s="274"/>
      <c r="B124" s="274"/>
      <c r="C124" s="274"/>
      <c r="D124" s="274"/>
    </row>
    <row r="125" spans="1:4">
      <c r="A125" s="274"/>
      <c r="B125" s="274"/>
      <c r="C125" s="274"/>
      <c r="D125" s="274"/>
    </row>
    <row r="126" spans="1:4">
      <c r="A126" s="274"/>
      <c r="B126" s="274"/>
      <c r="C126" s="274"/>
      <c r="D126" s="274"/>
    </row>
    <row r="127" spans="1:4">
      <c r="A127" s="274"/>
      <c r="B127" s="274"/>
      <c r="C127" s="274"/>
      <c r="D127" s="274"/>
    </row>
    <row r="128" spans="1:4">
      <c r="A128" s="274"/>
      <c r="B128" s="274"/>
      <c r="C128" s="274"/>
      <c r="D128" s="274"/>
    </row>
    <row r="129" spans="1:4">
      <c r="A129" s="274"/>
      <c r="B129" s="274"/>
      <c r="C129" s="274"/>
      <c r="D129" s="274"/>
    </row>
    <row r="130" spans="1:4">
      <c r="A130" s="274"/>
      <c r="B130" s="274"/>
      <c r="C130" s="274"/>
      <c r="D130" s="274"/>
    </row>
    <row r="131" spans="1:4">
      <c r="A131" s="274"/>
      <c r="B131" s="274"/>
      <c r="C131" s="274"/>
      <c r="D131" s="274"/>
    </row>
    <row r="132" spans="1:4">
      <c r="A132" s="274"/>
      <c r="B132" s="274"/>
      <c r="C132" s="274"/>
      <c r="D132" s="274"/>
    </row>
    <row r="133" spans="1:4">
      <c r="A133" s="274"/>
      <c r="B133" s="274"/>
      <c r="C133" s="274"/>
      <c r="D133" s="274"/>
    </row>
    <row r="134" spans="1:4">
      <c r="A134" s="274"/>
      <c r="B134" s="274"/>
      <c r="C134" s="274"/>
      <c r="D134" s="274"/>
    </row>
    <row r="135" spans="1:4">
      <c r="A135" s="274"/>
      <c r="B135" s="274"/>
      <c r="C135" s="274"/>
      <c r="D135" s="274"/>
    </row>
    <row r="136" spans="1:4">
      <c r="A136" s="274"/>
      <c r="B136" s="274"/>
      <c r="C136" s="274"/>
      <c r="D136" s="274"/>
    </row>
    <row r="137" spans="1:4">
      <c r="A137" s="274"/>
      <c r="B137" s="274"/>
      <c r="C137" s="274"/>
      <c r="D137" s="274"/>
    </row>
    <row r="138" spans="1:4">
      <c r="A138" s="274"/>
      <c r="B138" s="274"/>
      <c r="C138" s="274"/>
      <c r="D138" s="274"/>
    </row>
    <row r="139" spans="1:4">
      <c r="A139" s="274"/>
      <c r="B139" s="274"/>
      <c r="C139" s="274"/>
      <c r="D139" s="274"/>
    </row>
    <row r="140" spans="1:4">
      <c r="A140" s="274"/>
      <c r="B140" s="274"/>
      <c r="C140" s="274"/>
      <c r="D140" s="274"/>
    </row>
    <row r="141" spans="1:4">
      <c r="A141" s="274"/>
      <c r="B141" s="274"/>
      <c r="C141" s="274"/>
      <c r="D141" s="274"/>
    </row>
    <row r="142" spans="1:4">
      <c r="A142" s="274"/>
      <c r="B142" s="274"/>
      <c r="C142" s="274"/>
      <c r="D142" s="274"/>
    </row>
    <row r="143" spans="1:4">
      <c r="A143" s="274"/>
      <c r="B143" s="274"/>
      <c r="C143" s="274"/>
      <c r="D143" s="274"/>
    </row>
    <row r="144" spans="1:4">
      <c r="A144" s="274"/>
      <c r="B144" s="274"/>
      <c r="C144" s="274"/>
      <c r="D144" s="274"/>
    </row>
    <row r="145" spans="1:4">
      <c r="A145" s="274"/>
      <c r="B145" s="274"/>
      <c r="C145" s="274"/>
      <c r="D145" s="274"/>
    </row>
    <row r="146" spans="1:4">
      <c r="A146" s="274"/>
      <c r="B146" s="274"/>
      <c r="C146" s="274"/>
      <c r="D146" s="274"/>
    </row>
    <row r="147" spans="1:4">
      <c r="A147" s="274"/>
      <c r="B147" s="274"/>
      <c r="C147" s="274"/>
      <c r="D147" s="274"/>
    </row>
    <row r="148" spans="1:4">
      <c r="A148" s="274"/>
      <c r="B148" s="274"/>
      <c r="C148" s="274"/>
      <c r="D148" s="274"/>
    </row>
    <row r="149" spans="1:4">
      <c r="A149" s="274"/>
      <c r="B149" s="274"/>
      <c r="C149" s="274"/>
      <c r="D149" s="274"/>
    </row>
    <row r="150" spans="1:4">
      <c r="A150" s="274"/>
      <c r="B150" s="274"/>
      <c r="C150" s="274"/>
      <c r="D150" s="274"/>
    </row>
    <row r="151" spans="1:4">
      <c r="A151" s="274"/>
      <c r="B151" s="274"/>
      <c r="C151" s="274"/>
      <c r="D151" s="274"/>
    </row>
    <row r="152" spans="1:4">
      <c r="A152" s="274"/>
      <c r="B152" s="274"/>
      <c r="C152" s="274"/>
      <c r="D152" s="274"/>
    </row>
    <row r="153" spans="1:4">
      <c r="A153" s="274"/>
      <c r="B153" s="274"/>
      <c r="C153" s="274"/>
      <c r="D153" s="274"/>
    </row>
    <row r="154" spans="1:4">
      <c r="A154" s="274"/>
      <c r="B154" s="274"/>
      <c r="C154" s="274"/>
      <c r="D154" s="274"/>
    </row>
    <row r="155" spans="1:4">
      <c r="A155" s="274"/>
      <c r="B155" s="274"/>
      <c r="C155" s="274"/>
      <c r="D155" s="274"/>
    </row>
    <row r="156" spans="1:4">
      <c r="A156" s="274"/>
      <c r="B156" s="274"/>
      <c r="C156" s="274"/>
      <c r="D156" s="274"/>
    </row>
    <row r="157" spans="1:4">
      <c r="A157" s="274"/>
      <c r="B157" s="274"/>
      <c r="C157" s="274"/>
      <c r="D157" s="274"/>
    </row>
    <row r="158" spans="1:4">
      <c r="A158" s="274"/>
      <c r="B158" s="274"/>
      <c r="C158" s="274"/>
      <c r="D158" s="274"/>
    </row>
    <row r="159" spans="1:4">
      <c r="A159" s="274"/>
      <c r="B159" s="274"/>
      <c r="C159" s="274"/>
      <c r="D159" s="274"/>
    </row>
    <row r="160" spans="1:4">
      <c r="A160" s="274"/>
      <c r="B160" s="274"/>
      <c r="C160" s="274"/>
      <c r="D160" s="274"/>
    </row>
    <row r="161" spans="1:4">
      <c r="A161" s="274"/>
      <c r="B161" s="274"/>
      <c r="C161" s="274"/>
      <c r="D161" s="274"/>
    </row>
    <row r="162" spans="1:4">
      <c r="A162" s="274"/>
      <c r="B162" s="274"/>
      <c r="C162" s="274"/>
      <c r="D162" s="274"/>
    </row>
    <row r="163" spans="1:4">
      <c r="A163" s="274"/>
      <c r="B163" s="274"/>
      <c r="C163" s="274"/>
      <c r="D163" s="274"/>
    </row>
    <row r="164" spans="1:4">
      <c r="A164" s="274"/>
      <c r="B164" s="274"/>
      <c r="C164" s="274"/>
      <c r="D164" s="274"/>
    </row>
    <row r="165" spans="1:4">
      <c r="A165" s="274"/>
      <c r="B165" s="274"/>
      <c r="C165" s="274"/>
      <c r="D165" s="274"/>
    </row>
    <row r="166" spans="1:4">
      <c r="A166" s="274"/>
      <c r="B166" s="274"/>
      <c r="C166" s="274"/>
      <c r="D166" s="274"/>
    </row>
    <row r="167" spans="1:4">
      <c r="A167" s="274"/>
      <c r="B167" s="274"/>
      <c r="C167" s="274"/>
      <c r="D167" s="274"/>
    </row>
    <row r="168" spans="1:4">
      <c r="A168" s="274"/>
      <c r="B168" s="274"/>
      <c r="C168" s="274"/>
      <c r="D168" s="274"/>
    </row>
    <row r="169" spans="1:4">
      <c r="A169" s="274"/>
      <c r="B169" s="274"/>
      <c r="C169" s="274"/>
      <c r="D169" s="274"/>
    </row>
    <row r="170" spans="1:4">
      <c r="A170" s="274"/>
      <c r="B170" s="274"/>
      <c r="C170" s="274"/>
      <c r="D170" s="274"/>
    </row>
    <row r="171" spans="1:4">
      <c r="A171" s="274"/>
      <c r="B171" s="274"/>
      <c r="C171" s="274"/>
      <c r="D171" s="274"/>
    </row>
    <row r="172" spans="1:4">
      <c r="A172" s="274"/>
      <c r="B172" s="274"/>
      <c r="C172" s="274"/>
      <c r="D172" s="274"/>
    </row>
    <row r="173" spans="1:4">
      <c r="A173" s="274"/>
      <c r="B173" s="274"/>
      <c r="C173" s="274"/>
      <c r="D173" s="274"/>
    </row>
    <row r="174" spans="1:4">
      <c r="A174" s="274"/>
      <c r="B174" s="274"/>
      <c r="C174" s="274"/>
      <c r="D174" s="274"/>
    </row>
    <row r="175" spans="1:4">
      <c r="A175" s="274"/>
      <c r="B175" s="274"/>
      <c r="C175" s="274"/>
      <c r="D175" s="274"/>
    </row>
    <row r="176" spans="1:4">
      <c r="A176" s="274"/>
      <c r="B176" s="274"/>
      <c r="C176" s="274"/>
      <c r="D176" s="274"/>
    </row>
    <row r="177" spans="1:4">
      <c r="A177" s="274"/>
      <c r="B177" s="274"/>
      <c r="C177" s="274"/>
      <c r="D177" s="274"/>
    </row>
    <row r="178" spans="1:4">
      <c r="A178" s="274"/>
      <c r="B178" s="274"/>
      <c r="C178" s="274"/>
      <c r="D178" s="274"/>
    </row>
    <row r="179" spans="1:4">
      <c r="A179" s="274"/>
      <c r="B179" s="274"/>
      <c r="C179" s="274"/>
      <c r="D179" s="274"/>
    </row>
    <row r="180" spans="1:4">
      <c r="A180" s="274"/>
      <c r="B180" s="274"/>
      <c r="C180" s="274"/>
      <c r="D180" s="274"/>
    </row>
    <row r="181" spans="1:4">
      <c r="A181" s="274"/>
      <c r="B181" s="274"/>
      <c r="C181" s="274"/>
      <c r="D181" s="274"/>
    </row>
    <row r="182" spans="1:4">
      <c r="A182" s="274"/>
      <c r="B182" s="274"/>
      <c r="C182" s="274"/>
      <c r="D182" s="274"/>
    </row>
    <row r="183" spans="1:4">
      <c r="A183" s="274"/>
      <c r="B183" s="274"/>
      <c r="C183" s="274"/>
      <c r="D183" s="274"/>
    </row>
    <row r="184" spans="1:4">
      <c r="A184" s="274"/>
      <c r="B184" s="274"/>
      <c r="C184" s="274"/>
      <c r="D184" s="274"/>
    </row>
    <row r="185" spans="1:4">
      <c r="A185" s="274"/>
      <c r="B185" s="274"/>
      <c r="C185" s="274"/>
      <c r="D185" s="274"/>
    </row>
    <row r="186" spans="1:4">
      <c r="A186" s="274"/>
      <c r="B186" s="274"/>
      <c r="C186" s="274"/>
      <c r="D186" s="274"/>
    </row>
    <row r="187" spans="1:4">
      <c r="A187" s="274"/>
      <c r="B187" s="274"/>
      <c r="C187" s="274"/>
      <c r="D187" s="274"/>
    </row>
    <row r="188" spans="1:4">
      <c r="A188" s="274"/>
      <c r="B188" s="274"/>
      <c r="C188" s="274"/>
      <c r="D188" s="274"/>
    </row>
    <row r="189" spans="1:4">
      <c r="A189" s="274"/>
      <c r="B189" s="274"/>
      <c r="C189" s="274"/>
      <c r="D189" s="274"/>
    </row>
    <row r="190" spans="1:4">
      <c r="A190" s="274"/>
      <c r="B190" s="274"/>
      <c r="C190" s="274"/>
      <c r="D190" s="274"/>
    </row>
    <row r="191" spans="1:4">
      <c r="A191" s="274"/>
      <c r="B191" s="274"/>
      <c r="C191" s="274"/>
      <c r="D191" s="274"/>
    </row>
    <row r="192" spans="1:4">
      <c r="A192" s="274"/>
      <c r="B192" s="274"/>
      <c r="C192" s="274"/>
      <c r="D192" s="274"/>
    </row>
    <row r="193" spans="1:4">
      <c r="A193" s="274"/>
      <c r="B193" s="274"/>
      <c r="C193" s="274"/>
      <c r="D193" s="274"/>
    </row>
    <row r="194" spans="1:4">
      <c r="A194" s="274"/>
      <c r="B194" s="274"/>
      <c r="C194" s="274"/>
      <c r="D194" s="274"/>
    </row>
    <row r="195" spans="1:4">
      <c r="A195" s="274"/>
      <c r="B195" s="274"/>
      <c r="C195" s="274"/>
      <c r="D195" s="274"/>
    </row>
    <row r="196" spans="1:4">
      <c r="A196" s="274"/>
      <c r="B196" s="274"/>
      <c r="C196" s="274"/>
      <c r="D196" s="274"/>
    </row>
    <row r="197" spans="1:4">
      <c r="A197" s="274"/>
      <c r="B197" s="274"/>
      <c r="C197" s="274"/>
      <c r="D197" s="274"/>
    </row>
    <row r="198" spans="1:4">
      <c r="A198" s="274"/>
      <c r="B198" s="274"/>
      <c r="C198" s="274"/>
      <c r="D198" s="274"/>
    </row>
    <row r="199" spans="1:4">
      <c r="A199" s="274"/>
      <c r="B199" s="274"/>
      <c r="C199" s="274"/>
      <c r="D199" s="274"/>
    </row>
    <row r="200" spans="1:4">
      <c r="A200" s="274"/>
      <c r="B200" s="274"/>
      <c r="C200" s="274"/>
      <c r="D200" s="274"/>
    </row>
    <row r="201" spans="1:4">
      <c r="A201" s="274"/>
      <c r="B201" s="274"/>
      <c r="C201" s="274"/>
      <c r="D201" s="274"/>
    </row>
    <row r="202" spans="1:4">
      <c r="A202" s="274"/>
      <c r="B202" s="274"/>
      <c r="C202" s="274"/>
      <c r="D202" s="274"/>
    </row>
    <row r="203" spans="1:4">
      <c r="A203" s="274"/>
      <c r="B203" s="274"/>
      <c r="C203" s="274"/>
      <c r="D203" s="274"/>
    </row>
    <row r="204" spans="1:4">
      <c r="A204" s="274"/>
      <c r="B204" s="274"/>
      <c r="C204" s="274"/>
      <c r="D204" s="274"/>
    </row>
    <row r="205" spans="1:4">
      <c r="A205" s="274"/>
      <c r="B205" s="274"/>
      <c r="C205" s="274"/>
      <c r="D205" s="274"/>
    </row>
    <row r="206" spans="1:4">
      <c r="A206" s="274"/>
      <c r="B206" s="274"/>
      <c r="C206" s="274"/>
      <c r="D206" s="274"/>
    </row>
    <row r="207" spans="1:4">
      <c r="A207" s="274"/>
      <c r="B207" s="274"/>
      <c r="C207" s="274"/>
      <c r="D207" s="274"/>
    </row>
    <row r="208" spans="1:4">
      <c r="A208" s="274"/>
      <c r="B208" s="274"/>
      <c r="C208" s="274"/>
      <c r="D208" s="274"/>
    </row>
    <row r="209" spans="1:4">
      <c r="A209" s="274"/>
      <c r="B209" s="274"/>
      <c r="C209" s="274"/>
      <c r="D209" s="274"/>
    </row>
    <row r="210" spans="1:4">
      <c r="A210" s="274"/>
      <c r="B210" s="274"/>
      <c r="C210" s="274"/>
      <c r="D210" s="274"/>
    </row>
    <row r="211" spans="1:4">
      <c r="A211" s="274"/>
      <c r="B211" s="274"/>
      <c r="C211" s="274"/>
      <c r="D211" s="274"/>
    </row>
    <row r="212" spans="1:4">
      <c r="A212" s="274"/>
      <c r="B212" s="274"/>
      <c r="C212" s="274"/>
      <c r="D212" s="274"/>
    </row>
    <row r="213" spans="1:4">
      <c r="A213" s="274"/>
      <c r="B213" s="274"/>
      <c r="C213" s="274"/>
      <c r="D213" s="274"/>
    </row>
    <row r="214" spans="1:4">
      <c r="A214" s="274"/>
      <c r="B214" s="274"/>
      <c r="C214" s="274"/>
      <c r="D214" s="274"/>
    </row>
    <row r="215" spans="1:4">
      <c r="A215" s="274"/>
      <c r="B215" s="274"/>
      <c r="C215" s="274"/>
      <c r="D215" s="274"/>
    </row>
    <row r="216" spans="1:4">
      <c r="A216" s="274"/>
      <c r="B216" s="274"/>
      <c r="C216" s="274"/>
      <c r="D216" s="274"/>
    </row>
    <row r="217" spans="1:4">
      <c r="A217" s="274"/>
      <c r="B217" s="274"/>
      <c r="C217" s="274"/>
      <c r="D217" s="274"/>
    </row>
    <row r="218" spans="1:4">
      <c r="A218" s="274"/>
      <c r="B218" s="274"/>
      <c r="C218" s="274"/>
      <c r="D218" s="274"/>
    </row>
    <row r="219" spans="1:4">
      <c r="A219" s="274"/>
      <c r="B219" s="274"/>
      <c r="C219" s="274"/>
      <c r="D219" s="274"/>
    </row>
    <row r="220" spans="1:4">
      <c r="A220" s="274"/>
      <c r="B220" s="274"/>
      <c r="C220" s="274"/>
      <c r="D220" s="274"/>
    </row>
    <row r="221" spans="1:4">
      <c r="A221" s="274"/>
      <c r="B221" s="274"/>
      <c r="C221" s="274"/>
      <c r="D221" s="274"/>
    </row>
    <row r="222" spans="1:4">
      <c r="A222" s="274"/>
      <c r="B222" s="274"/>
      <c r="C222" s="274"/>
      <c r="D222" s="274"/>
    </row>
    <row r="223" spans="1:4">
      <c r="A223" s="274"/>
      <c r="B223" s="274"/>
      <c r="C223" s="274"/>
      <c r="D223" s="274"/>
    </row>
    <row r="224" spans="1:4">
      <c r="A224" s="274"/>
      <c r="B224" s="274"/>
      <c r="C224" s="274"/>
      <c r="D224" s="274"/>
    </row>
    <row r="225" spans="1:4">
      <c r="A225" s="274"/>
      <c r="B225" s="274"/>
      <c r="C225" s="274"/>
      <c r="D225" s="274"/>
    </row>
    <row r="226" spans="1:4">
      <c r="A226" s="274"/>
      <c r="B226" s="274"/>
      <c r="C226" s="274"/>
      <c r="D226" s="274"/>
    </row>
    <row r="227" spans="1:4">
      <c r="A227" s="274"/>
      <c r="B227" s="274"/>
      <c r="C227" s="274"/>
      <c r="D227" s="274"/>
    </row>
    <row r="228" spans="1:4">
      <c r="A228" s="274"/>
      <c r="B228" s="274"/>
      <c r="C228" s="274"/>
      <c r="D228" s="274"/>
    </row>
    <row r="229" spans="1:4">
      <c r="A229" s="274"/>
      <c r="B229" s="274"/>
      <c r="C229" s="274"/>
      <c r="D229" s="274"/>
    </row>
    <row r="230" spans="1:4">
      <c r="A230" s="274"/>
      <c r="B230" s="274"/>
      <c r="C230" s="274"/>
      <c r="D230" s="274"/>
    </row>
    <row r="231" spans="1:4">
      <c r="A231" s="274"/>
      <c r="B231" s="274"/>
      <c r="C231" s="274"/>
      <c r="D231" s="274"/>
    </row>
    <row r="232" spans="1:4">
      <c r="A232" s="274"/>
      <c r="B232" s="274"/>
      <c r="C232" s="274"/>
      <c r="D232" s="274"/>
    </row>
    <row r="233" spans="1:4">
      <c r="A233" s="274"/>
      <c r="B233" s="274"/>
      <c r="C233" s="274"/>
      <c r="D233" s="274"/>
    </row>
    <row r="234" spans="1:4">
      <c r="A234" s="274"/>
      <c r="B234" s="274"/>
      <c r="C234" s="274"/>
      <c r="D234" s="274"/>
    </row>
    <row r="235" spans="1:4">
      <c r="A235" s="274"/>
      <c r="B235" s="274"/>
      <c r="C235" s="274"/>
      <c r="D235" s="274"/>
    </row>
    <row r="236" spans="1:4">
      <c r="A236" s="274"/>
      <c r="B236" s="274"/>
      <c r="C236" s="274"/>
      <c r="D236" s="274"/>
    </row>
    <row r="237" spans="1:4">
      <c r="A237" s="274"/>
      <c r="B237" s="274"/>
      <c r="C237" s="274"/>
      <c r="D237" s="274"/>
    </row>
    <row r="238" spans="1:4">
      <c r="A238" s="274"/>
      <c r="B238" s="274"/>
      <c r="C238" s="274"/>
      <c r="D238" s="274"/>
    </row>
    <row r="239" spans="1:4">
      <c r="A239" s="274"/>
      <c r="B239" s="274"/>
      <c r="C239" s="274"/>
      <c r="D239" s="274"/>
    </row>
    <row r="240" spans="1:4">
      <c r="A240" s="274"/>
      <c r="B240" s="274"/>
      <c r="C240" s="274"/>
      <c r="D240" s="274"/>
    </row>
    <row r="241" spans="1:4">
      <c r="A241" s="274"/>
      <c r="B241" s="274"/>
      <c r="C241" s="274"/>
      <c r="D241" s="274"/>
    </row>
    <row r="242" spans="1:4">
      <c r="A242" s="274"/>
      <c r="B242" s="274"/>
      <c r="C242" s="274"/>
      <c r="D242" s="274"/>
    </row>
    <row r="243" spans="1:4">
      <c r="A243" s="274"/>
      <c r="B243" s="274"/>
      <c r="C243" s="274"/>
      <c r="D243" s="274"/>
    </row>
    <row r="244" spans="1:4">
      <c r="A244" s="274"/>
      <c r="B244" s="274"/>
      <c r="C244" s="274"/>
      <c r="D244" s="274"/>
    </row>
    <row r="245" spans="1:4">
      <c r="A245" s="274"/>
      <c r="B245" s="274"/>
      <c r="C245" s="274"/>
      <c r="D245" s="274"/>
    </row>
    <row r="246" spans="1:4">
      <c r="A246" s="274"/>
      <c r="B246" s="274"/>
      <c r="C246" s="274"/>
      <c r="D246" s="274"/>
    </row>
    <row r="247" spans="1:4">
      <c r="A247" s="274"/>
      <c r="B247" s="274"/>
      <c r="C247" s="274"/>
      <c r="D247" s="274"/>
    </row>
    <row r="248" spans="1:4">
      <c r="A248" s="274"/>
      <c r="B248" s="274"/>
      <c r="C248" s="274"/>
      <c r="D248" s="274"/>
    </row>
    <row r="249" spans="1:4">
      <c r="A249" s="274"/>
      <c r="B249" s="274"/>
      <c r="C249" s="274"/>
      <c r="D249" s="274"/>
    </row>
    <row r="250" spans="1:4">
      <c r="A250" s="274"/>
      <c r="B250" s="274"/>
      <c r="C250" s="274"/>
      <c r="D250" s="274"/>
    </row>
    <row r="251" spans="1:4">
      <c r="A251" s="274"/>
      <c r="B251" s="274"/>
      <c r="C251" s="274"/>
      <c r="D251" s="274"/>
    </row>
    <row r="252" spans="1:4">
      <c r="A252" s="274"/>
      <c r="B252" s="274"/>
      <c r="C252" s="274"/>
      <c r="D252" s="274"/>
    </row>
    <row r="253" spans="1:4">
      <c r="A253" s="274"/>
      <c r="B253" s="274"/>
      <c r="C253" s="274"/>
      <c r="D253" s="274"/>
    </row>
    <row r="254" spans="1:4">
      <c r="A254" s="274"/>
      <c r="B254" s="274"/>
      <c r="C254" s="274"/>
      <c r="D254" s="274"/>
    </row>
    <row r="255" spans="1:4">
      <c r="A255" s="274"/>
      <c r="B255" s="274"/>
      <c r="C255" s="274"/>
      <c r="D255" s="274"/>
    </row>
    <row r="256" spans="1:4">
      <c r="A256" s="274"/>
      <c r="B256" s="274"/>
      <c r="C256" s="274"/>
      <c r="D256" s="274"/>
    </row>
    <row r="257" spans="1:4">
      <c r="A257" s="274"/>
      <c r="B257" s="274"/>
      <c r="C257" s="274"/>
      <c r="D257" s="274"/>
    </row>
    <row r="258" spans="1:4">
      <c r="A258" s="274"/>
      <c r="B258" s="274"/>
      <c r="C258" s="274"/>
      <c r="D258" s="274"/>
    </row>
    <row r="259" spans="1:4">
      <c r="A259" s="274"/>
      <c r="B259" s="274"/>
      <c r="C259" s="274"/>
      <c r="D259" s="274"/>
    </row>
    <row r="260" spans="1:4">
      <c r="A260" s="274"/>
      <c r="B260" s="274"/>
      <c r="C260" s="274"/>
      <c r="D260" s="274"/>
    </row>
    <row r="261" spans="1:4">
      <c r="A261" s="274"/>
      <c r="B261" s="274"/>
      <c r="C261" s="274"/>
      <c r="D261" s="274"/>
    </row>
    <row r="262" spans="1:4">
      <c r="A262" s="274"/>
      <c r="B262" s="274"/>
      <c r="C262" s="274"/>
      <c r="D262" s="274"/>
    </row>
    <row r="263" spans="1:4">
      <c r="A263" s="274"/>
      <c r="B263" s="274"/>
      <c r="C263" s="274"/>
      <c r="D263" s="274"/>
    </row>
    <row r="264" spans="1:4">
      <c r="A264" s="274"/>
      <c r="B264" s="274"/>
      <c r="C264" s="274"/>
      <c r="D264" s="274"/>
    </row>
    <row r="265" spans="1:4">
      <c r="A265" s="274"/>
      <c r="B265" s="274"/>
      <c r="C265" s="274"/>
      <c r="D265" s="274"/>
    </row>
    <row r="266" spans="1:4">
      <c r="A266" s="274"/>
      <c r="B266" s="274"/>
      <c r="C266" s="274"/>
      <c r="D266" s="274"/>
    </row>
    <row r="267" spans="1:4">
      <c r="A267" s="274"/>
      <c r="B267" s="274"/>
      <c r="C267" s="274"/>
      <c r="D267" s="274"/>
    </row>
    <row r="268" spans="1:4">
      <c r="A268" s="274"/>
      <c r="B268" s="274"/>
      <c r="C268" s="274"/>
      <c r="D268" s="274"/>
    </row>
    <row r="269" spans="1:4">
      <c r="A269" s="274"/>
      <c r="B269" s="274"/>
      <c r="C269" s="274"/>
      <c r="D269" s="274"/>
    </row>
    <row r="270" spans="1:4">
      <c r="A270" s="274"/>
      <c r="B270" s="274"/>
      <c r="C270" s="274"/>
      <c r="D270" s="274"/>
    </row>
    <row r="271" spans="1:4">
      <c r="A271" s="274"/>
      <c r="B271" s="274"/>
      <c r="C271" s="274"/>
      <c r="D271" s="274"/>
    </row>
    <row r="272" spans="1:4">
      <c r="A272" s="274"/>
      <c r="B272" s="274"/>
      <c r="C272" s="274"/>
      <c r="D272" s="274"/>
    </row>
    <row r="273" spans="1:4">
      <c r="A273" s="274"/>
      <c r="B273" s="274"/>
      <c r="C273" s="274"/>
      <c r="D273" s="274"/>
    </row>
    <row r="274" spans="1:4">
      <c r="A274" s="274"/>
      <c r="B274" s="274"/>
      <c r="C274" s="274"/>
      <c r="D274" s="274"/>
    </row>
    <row r="275" spans="1:4">
      <c r="A275" s="274"/>
      <c r="B275" s="274"/>
      <c r="C275" s="274"/>
      <c r="D275" s="274"/>
    </row>
    <row r="276" spans="1:4">
      <c r="A276" s="274"/>
      <c r="B276" s="274"/>
      <c r="C276" s="274"/>
      <c r="D276" s="274"/>
    </row>
    <row r="277" spans="1:4">
      <c r="A277" s="274"/>
      <c r="B277" s="274"/>
      <c r="C277" s="274"/>
      <c r="D277" s="274"/>
    </row>
    <row r="278" spans="1:4">
      <c r="A278" s="274"/>
      <c r="B278" s="274"/>
      <c r="C278" s="274"/>
      <c r="D278" s="274"/>
    </row>
    <row r="279" spans="1:4">
      <c r="A279" s="274"/>
      <c r="B279" s="274"/>
      <c r="C279" s="274"/>
      <c r="D279" s="274"/>
    </row>
    <row r="280" spans="1:4">
      <c r="A280" s="274"/>
      <c r="B280" s="274"/>
      <c r="C280" s="274"/>
      <c r="D280" s="274"/>
    </row>
    <row r="281" spans="1:4">
      <c r="A281" s="274"/>
      <c r="B281" s="274"/>
      <c r="C281" s="274"/>
      <c r="D281" s="274"/>
    </row>
    <row r="282" spans="1:4">
      <c r="A282" s="274"/>
      <c r="B282" s="274"/>
      <c r="C282" s="274"/>
      <c r="D282" s="274"/>
    </row>
    <row r="283" spans="1:4">
      <c r="A283" s="274"/>
      <c r="B283" s="274"/>
      <c r="C283" s="274"/>
      <c r="D283" s="274"/>
    </row>
    <row r="284" spans="1:4">
      <c r="A284" s="274"/>
      <c r="B284" s="274"/>
      <c r="C284" s="274"/>
      <c r="D284" s="274"/>
    </row>
    <row r="285" spans="1:4">
      <c r="A285" s="274"/>
      <c r="B285" s="274"/>
      <c r="C285" s="274"/>
      <c r="D285" s="274"/>
    </row>
    <row r="286" spans="1:4">
      <c r="A286" s="274"/>
      <c r="B286" s="274"/>
      <c r="C286" s="274"/>
      <c r="D286" s="274"/>
    </row>
    <row r="287" spans="1:4">
      <c r="A287" s="274"/>
      <c r="B287" s="274"/>
      <c r="C287" s="274"/>
      <c r="D287" s="274"/>
    </row>
    <row r="288" spans="1:4">
      <c r="A288" s="274"/>
      <c r="B288" s="274"/>
      <c r="C288" s="274"/>
      <c r="D288" s="274"/>
    </row>
    <row r="289" spans="1:4">
      <c r="A289" s="274"/>
      <c r="B289" s="274"/>
      <c r="C289" s="274"/>
      <c r="D289" s="274"/>
    </row>
    <row r="290" spans="1:4">
      <c r="A290" s="274"/>
      <c r="B290" s="274"/>
      <c r="C290" s="274"/>
      <c r="D290" s="274"/>
    </row>
    <row r="291" spans="1:4">
      <c r="A291" s="274"/>
      <c r="B291" s="274"/>
      <c r="C291" s="274"/>
      <c r="D291" s="274"/>
    </row>
    <row r="292" spans="1:4">
      <c r="A292" s="274"/>
      <c r="B292" s="274"/>
      <c r="C292" s="274"/>
      <c r="D292" s="274"/>
    </row>
    <row r="293" spans="1:4">
      <c r="A293" s="274"/>
      <c r="B293" s="274"/>
      <c r="C293" s="274"/>
      <c r="D293" s="274"/>
    </row>
    <row r="294" spans="1:4">
      <c r="A294" s="274"/>
      <c r="B294" s="274"/>
      <c r="C294" s="274"/>
      <c r="D294" s="274"/>
    </row>
    <row r="295" spans="1:4">
      <c r="A295" s="274"/>
      <c r="B295" s="274"/>
      <c r="C295" s="274"/>
      <c r="D295" s="274"/>
    </row>
    <row r="296" spans="1:4">
      <c r="A296" s="274"/>
      <c r="B296" s="274"/>
      <c r="C296" s="274"/>
      <c r="D296" s="274"/>
    </row>
    <row r="297" spans="1:4">
      <c r="A297" s="274"/>
      <c r="B297" s="274"/>
      <c r="C297" s="274"/>
      <c r="D297" s="274"/>
    </row>
    <row r="298" spans="1:4">
      <c r="A298" s="274"/>
      <c r="B298" s="274"/>
      <c r="C298" s="274"/>
      <c r="D298" s="274"/>
    </row>
    <row r="299" spans="1:4">
      <c r="A299" s="274"/>
      <c r="B299" s="274"/>
      <c r="C299" s="274"/>
      <c r="D299" s="274"/>
    </row>
    <row r="300" spans="1:4">
      <c r="A300" s="274"/>
      <c r="B300" s="274"/>
      <c r="C300" s="274"/>
      <c r="D300" s="274"/>
    </row>
    <row r="301" spans="1:4">
      <c r="A301" s="274"/>
      <c r="B301" s="274"/>
      <c r="C301" s="274"/>
      <c r="D301" s="274"/>
    </row>
    <row r="302" spans="1:4">
      <c r="A302" s="274"/>
      <c r="B302" s="274"/>
      <c r="C302" s="274"/>
      <c r="D302" s="274"/>
    </row>
    <row r="303" spans="1:4">
      <c r="A303" s="274"/>
      <c r="B303" s="274"/>
      <c r="C303" s="274"/>
      <c r="D303" s="274"/>
    </row>
    <row r="304" spans="1:4">
      <c r="A304" s="274"/>
      <c r="B304" s="274"/>
      <c r="C304" s="274"/>
      <c r="D304" s="274"/>
    </row>
    <row r="305" spans="1:4">
      <c r="A305" s="274"/>
      <c r="B305" s="274"/>
      <c r="C305" s="274"/>
      <c r="D305" s="274"/>
    </row>
    <row r="306" spans="1:4">
      <c r="A306" s="274"/>
      <c r="B306" s="274"/>
      <c r="C306" s="274"/>
      <c r="D306" s="274"/>
    </row>
    <row r="307" spans="1:4">
      <c r="A307" s="274"/>
      <c r="B307" s="274"/>
      <c r="C307" s="274"/>
      <c r="D307" s="274"/>
    </row>
    <row r="308" spans="1:4">
      <c r="A308" s="274"/>
      <c r="B308" s="274"/>
      <c r="C308" s="274"/>
      <c r="D308" s="274"/>
    </row>
    <row r="309" spans="1:4">
      <c r="A309" s="274"/>
      <c r="B309" s="274"/>
      <c r="C309" s="274"/>
      <c r="D309" s="274"/>
    </row>
    <row r="310" spans="1:4">
      <c r="A310" s="274"/>
      <c r="B310" s="274"/>
      <c r="C310" s="274"/>
      <c r="D310" s="274"/>
    </row>
    <row r="311" spans="1:4">
      <c r="A311" s="274"/>
      <c r="B311" s="274"/>
      <c r="C311" s="274"/>
      <c r="D311" s="274"/>
    </row>
    <row r="312" spans="1:4">
      <c r="A312" s="274"/>
      <c r="B312" s="274"/>
      <c r="C312" s="274"/>
      <c r="D312" s="274"/>
    </row>
    <row r="313" spans="1:4">
      <c r="A313" s="274"/>
      <c r="B313" s="274"/>
      <c r="C313" s="274"/>
      <c r="D313" s="274"/>
    </row>
    <row r="314" spans="1:4">
      <c r="A314" s="274"/>
      <c r="B314" s="274"/>
      <c r="C314" s="274"/>
      <c r="D314" s="274"/>
    </row>
    <row r="315" spans="1:4">
      <c r="A315" s="274"/>
      <c r="B315" s="274"/>
      <c r="C315" s="274"/>
      <c r="D315" s="274"/>
    </row>
    <row r="316" spans="1:4">
      <c r="A316" s="274"/>
      <c r="B316" s="274"/>
      <c r="C316" s="274"/>
      <c r="D316" s="274"/>
    </row>
    <row r="317" spans="1:4">
      <c r="A317" s="274"/>
      <c r="B317" s="274"/>
      <c r="C317" s="274"/>
      <c r="D317" s="274"/>
    </row>
    <row r="318" spans="1:4">
      <c r="A318" s="274"/>
      <c r="B318" s="274"/>
      <c r="C318" s="274"/>
      <c r="D318" s="274"/>
    </row>
    <row r="319" spans="1:4">
      <c r="A319" s="274"/>
      <c r="B319" s="274"/>
      <c r="C319" s="274"/>
      <c r="D319" s="274"/>
    </row>
    <row r="320" spans="1:4">
      <c r="A320" s="274"/>
      <c r="B320" s="274"/>
      <c r="C320" s="274"/>
      <c r="D320" s="274"/>
    </row>
    <row r="321" spans="1:4">
      <c r="A321" s="274"/>
      <c r="B321" s="274"/>
      <c r="C321" s="274"/>
      <c r="D321" s="274"/>
    </row>
    <row r="322" spans="1:4">
      <c r="A322" s="274"/>
      <c r="B322" s="274"/>
      <c r="C322" s="274"/>
      <c r="D322" s="274"/>
    </row>
    <row r="323" spans="1:4">
      <c r="A323" s="274"/>
      <c r="B323" s="274"/>
      <c r="C323" s="274"/>
      <c r="D323" s="274"/>
    </row>
    <row r="324" spans="1:4">
      <c r="A324" s="274"/>
      <c r="B324" s="274"/>
      <c r="C324" s="274"/>
      <c r="D324" s="274"/>
    </row>
    <row r="325" spans="1:4">
      <c r="A325" s="274"/>
      <c r="B325" s="274"/>
      <c r="C325" s="274"/>
      <c r="D325" s="274"/>
    </row>
    <row r="326" spans="1:4">
      <c r="A326" s="274"/>
      <c r="B326" s="274"/>
      <c r="C326" s="274"/>
      <c r="D326" s="274"/>
    </row>
    <row r="327" spans="1:4">
      <c r="A327" s="274"/>
      <c r="B327" s="274"/>
      <c r="C327" s="274"/>
      <c r="D327" s="274"/>
    </row>
    <row r="328" spans="1:4">
      <c r="A328" s="274"/>
      <c r="B328" s="274"/>
      <c r="C328" s="274"/>
      <c r="D328" s="274"/>
    </row>
    <row r="329" spans="1:4">
      <c r="A329" s="274"/>
      <c r="B329" s="274"/>
      <c r="C329" s="274"/>
      <c r="D329" s="274"/>
    </row>
    <row r="330" spans="1:4">
      <c r="A330" s="274"/>
      <c r="B330" s="274"/>
      <c r="C330" s="274"/>
      <c r="D330" s="274"/>
    </row>
    <row r="331" spans="1:4">
      <c r="A331" s="274"/>
      <c r="B331" s="274"/>
      <c r="C331" s="274"/>
      <c r="D331" s="274"/>
    </row>
    <row r="332" spans="1:4">
      <c r="A332" s="274"/>
      <c r="B332" s="274"/>
      <c r="C332" s="274"/>
      <c r="D332" s="274"/>
    </row>
    <row r="333" spans="1:4">
      <c r="A333" s="274"/>
      <c r="B333" s="274"/>
      <c r="C333" s="274"/>
      <c r="D333" s="274"/>
    </row>
    <row r="334" spans="1:4">
      <c r="A334" s="274"/>
      <c r="B334" s="274"/>
      <c r="C334" s="274"/>
      <c r="D334" s="274"/>
    </row>
    <row r="335" spans="1:4">
      <c r="A335" s="274"/>
      <c r="B335" s="274"/>
      <c r="C335" s="274"/>
      <c r="D335" s="274"/>
    </row>
    <row r="336" spans="1:4">
      <c r="A336" s="274"/>
      <c r="B336" s="274"/>
      <c r="C336" s="274"/>
      <c r="D336" s="274"/>
    </row>
    <row r="337" spans="1:4">
      <c r="A337" s="274"/>
      <c r="B337" s="274"/>
      <c r="C337" s="274"/>
      <c r="D337" s="274"/>
    </row>
    <row r="338" spans="1:4">
      <c r="A338" s="274"/>
      <c r="B338" s="274"/>
      <c r="C338" s="274"/>
      <c r="D338" s="274"/>
    </row>
    <row r="339" spans="1:4">
      <c r="A339" s="274"/>
      <c r="B339" s="274"/>
      <c r="C339" s="274"/>
      <c r="D339" s="274"/>
    </row>
    <row r="340" spans="1:4">
      <c r="A340" s="274"/>
      <c r="B340" s="274"/>
      <c r="C340" s="274"/>
      <c r="D340" s="274"/>
    </row>
    <row r="341" spans="1:4">
      <c r="A341" s="274"/>
      <c r="B341" s="274"/>
      <c r="C341" s="274"/>
      <c r="D341" s="274"/>
    </row>
    <row r="342" spans="1:4">
      <c r="A342" s="274"/>
      <c r="B342" s="274"/>
      <c r="C342" s="274"/>
      <c r="D342" s="274"/>
    </row>
    <row r="343" spans="1:4">
      <c r="A343" s="274"/>
      <c r="B343" s="274"/>
      <c r="C343" s="274"/>
      <c r="D343" s="274"/>
    </row>
    <row r="344" spans="1:4">
      <c r="A344" s="274"/>
      <c r="B344" s="274"/>
      <c r="C344" s="274"/>
      <c r="D344" s="274"/>
    </row>
    <row r="345" spans="1:4">
      <c r="A345" s="274"/>
      <c r="B345" s="274"/>
      <c r="C345" s="274"/>
      <c r="D345" s="274"/>
    </row>
    <row r="346" spans="1:4">
      <c r="A346" s="274"/>
      <c r="B346" s="274"/>
      <c r="C346" s="274"/>
      <c r="D346" s="274"/>
    </row>
    <row r="347" spans="1:4">
      <c r="A347" s="274"/>
      <c r="B347" s="274"/>
      <c r="C347" s="274"/>
      <c r="D347" s="274"/>
    </row>
    <row r="348" spans="1:4">
      <c r="A348" s="274"/>
      <c r="B348" s="274"/>
      <c r="C348" s="274"/>
      <c r="D348" s="274"/>
    </row>
    <row r="349" spans="1:4">
      <c r="A349" s="274"/>
      <c r="B349" s="274"/>
      <c r="C349" s="274"/>
      <c r="D349" s="274"/>
    </row>
    <row r="350" spans="1:4">
      <c r="A350" s="274"/>
      <c r="B350" s="274"/>
      <c r="C350" s="274"/>
      <c r="D350" s="274"/>
    </row>
    <row r="351" spans="1:4">
      <c r="A351" s="274"/>
      <c r="B351" s="274"/>
      <c r="C351" s="274"/>
      <c r="D351" s="274"/>
    </row>
    <row r="352" spans="1:4">
      <c r="A352" s="274"/>
      <c r="B352" s="274"/>
      <c r="C352" s="274"/>
      <c r="D352" s="274"/>
    </row>
    <row r="353" spans="1:4">
      <c r="A353" s="274"/>
      <c r="B353" s="274"/>
      <c r="C353" s="274"/>
      <c r="D353" s="274"/>
    </row>
    <row r="354" spans="1:4">
      <c r="A354" s="274"/>
      <c r="B354" s="274"/>
      <c r="C354" s="274"/>
      <c r="D354" s="274"/>
    </row>
    <row r="355" spans="1:4">
      <c r="A355" s="274"/>
      <c r="B355" s="274"/>
      <c r="C355" s="274"/>
      <c r="D355" s="274"/>
    </row>
    <row r="356" spans="1:4">
      <c r="A356" s="274"/>
      <c r="B356" s="274"/>
      <c r="C356" s="274"/>
      <c r="D356" s="274"/>
    </row>
    <row r="357" spans="1:4">
      <c r="A357" s="274"/>
      <c r="B357" s="274"/>
      <c r="C357" s="274"/>
      <c r="D357" s="274"/>
    </row>
    <row r="358" spans="1:4">
      <c r="A358" s="274"/>
      <c r="B358" s="274"/>
      <c r="C358" s="274"/>
      <c r="D358" s="274"/>
    </row>
    <row r="359" spans="1:4">
      <c r="A359" s="274"/>
      <c r="B359" s="274"/>
      <c r="C359" s="274"/>
      <c r="D359" s="274"/>
    </row>
    <row r="360" spans="1:4">
      <c r="A360" s="274"/>
      <c r="B360" s="274"/>
      <c r="C360" s="274"/>
      <c r="D360" s="274"/>
    </row>
    <row r="361" spans="1:4">
      <c r="A361" s="274"/>
      <c r="B361" s="274"/>
      <c r="C361" s="274"/>
      <c r="D361" s="274"/>
    </row>
    <row r="362" spans="1:4">
      <c r="A362" s="274"/>
      <c r="B362" s="274"/>
      <c r="C362" s="274"/>
      <c r="D362" s="274"/>
    </row>
    <row r="363" spans="1:4">
      <c r="A363" s="274"/>
      <c r="B363" s="274"/>
      <c r="C363" s="274"/>
      <c r="D363" s="274"/>
    </row>
    <row r="364" spans="1:4">
      <c r="A364" s="274"/>
      <c r="B364" s="274"/>
      <c r="C364" s="274"/>
      <c r="D364" s="274"/>
    </row>
    <row r="365" spans="1:4">
      <c r="A365" s="274"/>
      <c r="B365" s="274"/>
      <c r="C365" s="274"/>
      <c r="D365" s="274"/>
    </row>
    <row r="366" spans="1:4">
      <c r="A366" s="274"/>
      <c r="B366" s="274"/>
      <c r="C366" s="274"/>
      <c r="D366" s="274"/>
    </row>
    <row r="367" spans="1:4">
      <c r="A367" s="274"/>
      <c r="B367" s="274"/>
      <c r="C367" s="274"/>
      <c r="D367" s="274"/>
    </row>
    <row r="368" spans="1:4">
      <c r="A368" s="274"/>
      <c r="B368" s="274"/>
      <c r="C368" s="274"/>
      <c r="D368" s="274"/>
    </row>
    <row r="369" spans="1:4">
      <c r="A369" s="274"/>
      <c r="B369" s="274"/>
      <c r="C369" s="274"/>
      <c r="D369" s="274"/>
    </row>
    <row r="370" spans="1:4">
      <c r="A370" s="274"/>
      <c r="B370" s="274"/>
      <c r="C370" s="274"/>
      <c r="D370" s="274"/>
    </row>
    <row r="371" spans="1:4">
      <c r="A371" s="274"/>
      <c r="B371" s="274"/>
      <c r="C371" s="274"/>
      <c r="D371" s="274"/>
    </row>
    <row r="372" spans="1:4">
      <c r="A372" s="274"/>
      <c r="B372" s="274"/>
      <c r="C372" s="274"/>
      <c r="D372" s="274"/>
    </row>
    <row r="373" spans="1:4">
      <c r="A373" s="274"/>
      <c r="B373" s="274"/>
      <c r="C373" s="274"/>
      <c r="D373" s="274"/>
    </row>
    <row r="374" spans="1:4">
      <c r="A374" s="274"/>
      <c r="B374" s="274"/>
      <c r="C374" s="274"/>
      <c r="D374" s="274"/>
    </row>
    <row r="375" spans="1:4">
      <c r="A375" s="274"/>
      <c r="B375" s="274"/>
      <c r="C375" s="274"/>
      <c r="D375" s="274"/>
    </row>
    <row r="376" spans="1:4">
      <c r="A376" s="274"/>
      <c r="B376" s="274"/>
      <c r="C376" s="274"/>
      <c r="D376" s="274"/>
    </row>
    <row r="377" spans="1:4">
      <c r="A377" s="274"/>
      <c r="B377" s="274"/>
      <c r="C377" s="274"/>
      <c r="D377" s="274"/>
    </row>
    <row r="378" spans="1:4">
      <c r="A378" s="274"/>
      <c r="B378" s="274"/>
      <c r="C378" s="274"/>
      <c r="D378" s="274"/>
    </row>
    <row r="379" spans="1:4">
      <c r="A379" s="274"/>
      <c r="B379" s="274"/>
      <c r="C379" s="274"/>
      <c r="D379" s="274"/>
    </row>
    <row r="380" spans="1:4">
      <c r="A380" s="274"/>
      <c r="B380" s="274"/>
      <c r="C380" s="274"/>
      <c r="D380" s="274"/>
    </row>
    <row r="381" spans="1:4">
      <c r="A381" s="274"/>
      <c r="B381" s="274"/>
      <c r="C381" s="274"/>
      <c r="D381" s="274"/>
    </row>
    <row r="382" spans="1:4">
      <c r="A382" s="274"/>
      <c r="B382" s="274"/>
      <c r="C382" s="274"/>
      <c r="D382" s="274"/>
    </row>
    <row r="383" spans="1:4">
      <c r="A383" s="274"/>
      <c r="B383" s="274"/>
      <c r="C383" s="274"/>
      <c r="D383" s="274"/>
    </row>
    <row r="384" spans="1:4">
      <c r="A384" s="274"/>
      <c r="B384" s="274"/>
      <c r="C384" s="274"/>
      <c r="D384" s="274"/>
    </row>
    <row r="385" spans="1:4">
      <c r="A385" s="274"/>
      <c r="B385" s="274"/>
      <c r="C385" s="274"/>
      <c r="D385" s="274"/>
    </row>
    <row r="386" spans="1:4">
      <c r="A386" s="274"/>
      <c r="B386" s="274"/>
      <c r="C386" s="274"/>
      <c r="D386" s="274"/>
    </row>
    <row r="387" spans="1:4">
      <c r="A387" s="274"/>
      <c r="B387" s="274"/>
      <c r="C387" s="274"/>
      <c r="D387" s="274"/>
    </row>
    <row r="388" spans="1:4">
      <c r="A388" s="274"/>
      <c r="B388" s="274"/>
      <c r="C388" s="274"/>
      <c r="D388" s="274"/>
    </row>
    <row r="389" spans="1:4">
      <c r="A389" s="274"/>
      <c r="B389" s="274"/>
      <c r="C389" s="274"/>
      <c r="D389" s="274"/>
    </row>
    <row r="390" spans="1:4">
      <c r="A390" s="274"/>
      <c r="B390" s="274"/>
      <c r="C390" s="274"/>
      <c r="D390" s="274"/>
    </row>
    <row r="391" spans="1:4">
      <c r="A391" s="274"/>
      <c r="B391" s="274"/>
      <c r="C391" s="274"/>
      <c r="D391" s="274"/>
    </row>
    <row r="392" spans="1:4">
      <c r="A392" s="274"/>
      <c r="B392" s="274"/>
      <c r="C392" s="274"/>
      <c r="D392" s="274"/>
    </row>
    <row r="393" spans="1:4">
      <c r="A393" s="274"/>
      <c r="B393" s="274"/>
      <c r="C393" s="274"/>
      <c r="D393" s="274"/>
    </row>
    <row r="394" spans="1:4">
      <c r="A394" s="274"/>
      <c r="B394" s="274"/>
      <c r="C394" s="274"/>
      <c r="D394" s="274"/>
    </row>
    <row r="395" spans="1:4">
      <c r="A395" s="274"/>
      <c r="B395" s="274"/>
      <c r="C395" s="274"/>
      <c r="D395" s="274"/>
    </row>
    <row r="396" spans="1:4">
      <c r="A396" s="274"/>
      <c r="B396" s="274"/>
      <c r="C396" s="274"/>
      <c r="D396" s="274"/>
    </row>
    <row r="397" spans="1:4">
      <c r="A397" s="274"/>
      <c r="B397" s="274"/>
      <c r="C397" s="274"/>
      <c r="D397" s="274"/>
    </row>
    <row r="398" spans="1:4">
      <c r="A398" s="274"/>
      <c r="B398" s="274"/>
      <c r="C398" s="274"/>
      <c r="D398" s="274"/>
    </row>
    <row r="399" spans="1:4">
      <c r="A399" s="274"/>
      <c r="B399" s="274"/>
      <c r="C399" s="274"/>
      <c r="D399" s="274"/>
    </row>
    <row r="400" spans="1:4">
      <c r="A400" s="274"/>
      <c r="B400" s="274"/>
      <c r="C400" s="274"/>
      <c r="D400" s="274"/>
    </row>
    <row r="401" spans="1:4">
      <c r="A401" s="274"/>
      <c r="B401" s="274"/>
      <c r="C401" s="274"/>
      <c r="D401" s="274"/>
    </row>
    <row r="402" spans="1:4">
      <c r="A402" s="274"/>
      <c r="B402" s="274"/>
      <c r="C402" s="274"/>
      <c r="D402" s="274"/>
    </row>
    <row r="403" spans="1:4">
      <c r="A403" s="274"/>
      <c r="B403" s="274"/>
      <c r="C403" s="274"/>
      <c r="D403" s="274"/>
    </row>
    <row r="404" spans="1:4">
      <c r="A404" s="274"/>
      <c r="B404" s="274"/>
      <c r="C404" s="274"/>
      <c r="D404" s="274"/>
    </row>
    <row r="405" spans="1:4">
      <c r="A405" s="274"/>
      <c r="B405" s="274"/>
      <c r="C405" s="274"/>
      <c r="D405" s="274"/>
    </row>
    <row r="406" spans="1:4">
      <c r="A406" s="274"/>
      <c r="B406" s="274"/>
      <c r="C406" s="274"/>
      <c r="D406" s="274"/>
    </row>
    <row r="407" spans="1:4">
      <c r="A407" s="274"/>
      <c r="B407" s="274"/>
      <c r="C407" s="274"/>
      <c r="D407" s="274"/>
    </row>
    <row r="408" spans="1:4">
      <c r="A408" s="274"/>
      <c r="B408" s="274"/>
      <c r="C408" s="274"/>
      <c r="D408" s="274"/>
    </row>
    <row r="409" spans="1:4">
      <c r="A409" s="274"/>
      <c r="B409" s="274"/>
      <c r="C409" s="274"/>
      <c r="D409" s="274"/>
    </row>
    <row r="410" spans="1:4">
      <c r="A410" s="274"/>
      <c r="B410" s="274"/>
      <c r="C410" s="274"/>
      <c r="D410" s="274"/>
    </row>
    <row r="411" spans="1:4">
      <c r="A411" s="274"/>
      <c r="B411" s="274"/>
      <c r="C411" s="274"/>
      <c r="D411" s="274"/>
    </row>
    <row r="412" spans="1:4">
      <c r="A412" s="274"/>
      <c r="B412" s="274"/>
      <c r="C412" s="274"/>
      <c r="D412" s="274"/>
    </row>
    <row r="413" spans="1:4">
      <c r="A413" s="274"/>
      <c r="B413" s="274"/>
      <c r="C413" s="274"/>
      <c r="D413" s="274"/>
    </row>
    <row r="414" spans="1:4">
      <c r="A414" s="274"/>
      <c r="B414" s="274"/>
      <c r="C414" s="274"/>
      <c r="D414" s="274"/>
    </row>
    <row r="415" spans="1:4">
      <c r="A415" s="274"/>
      <c r="B415" s="274"/>
      <c r="C415" s="274"/>
      <c r="D415" s="274"/>
    </row>
    <row r="416" spans="1:4">
      <c r="A416" s="274"/>
      <c r="B416" s="274"/>
      <c r="C416" s="274"/>
      <c r="D416" s="274"/>
    </row>
    <row r="417" spans="1:4">
      <c r="A417" s="274"/>
      <c r="B417" s="274"/>
      <c r="C417" s="274"/>
      <c r="D417" s="274"/>
    </row>
    <row r="418" spans="1:4">
      <c r="A418" s="274"/>
      <c r="B418" s="274"/>
      <c r="C418" s="274"/>
      <c r="D418" s="274"/>
    </row>
    <row r="419" spans="1:4">
      <c r="A419" s="274"/>
      <c r="B419" s="274"/>
      <c r="C419" s="274"/>
      <c r="D419" s="274"/>
    </row>
    <row r="420" spans="1:4">
      <c r="A420" s="274"/>
      <c r="B420" s="274"/>
      <c r="C420" s="274"/>
      <c r="D420" s="274"/>
    </row>
    <row r="421" spans="1:4">
      <c r="A421" s="274"/>
      <c r="B421" s="274"/>
      <c r="C421" s="274"/>
      <c r="D421" s="274"/>
    </row>
    <row r="422" spans="1:4">
      <c r="A422" s="274"/>
      <c r="B422" s="274"/>
      <c r="C422" s="274"/>
      <c r="D422" s="274"/>
    </row>
    <row r="423" spans="1:4">
      <c r="A423" s="274"/>
      <c r="B423" s="274"/>
      <c r="C423" s="274"/>
      <c r="D423" s="274"/>
    </row>
    <row r="424" spans="1:4">
      <c r="A424" s="274"/>
      <c r="B424" s="274"/>
      <c r="C424" s="274"/>
      <c r="D424" s="274"/>
    </row>
    <row r="425" spans="1:4">
      <c r="A425" s="274"/>
      <c r="B425" s="274"/>
      <c r="C425" s="274"/>
      <c r="D425" s="274"/>
    </row>
    <row r="426" spans="1:4">
      <c r="A426" s="274"/>
      <c r="B426" s="274"/>
      <c r="C426" s="274"/>
      <c r="D426" s="274"/>
    </row>
    <row r="427" spans="1:4">
      <c r="A427" s="274"/>
      <c r="B427" s="274"/>
      <c r="C427" s="274"/>
      <c r="D427" s="274"/>
    </row>
    <row r="428" spans="1:4">
      <c r="A428" s="274"/>
      <c r="B428" s="274"/>
      <c r="C428" s="274"/>
      <c r="D428" s="274"/>
    </row>
    <row r="429" spans="1:4">
      <c r="A429" s="274"/>
      <c r="B429" s="274"/>
      <c r="C429" s="274"/>
      <c r="D429" s="274"/>
    </row>
    <row r="430" spans="1:4">
      <c r="A430" s="274"/>
      <c r="B430" s="274"/>
      <c r="C430" s="274"/>
      <c r="D430" s="274"/>
    </row>
    <row r="431" spans="1:4">
      <c r="A431" s="274"/>
      <c r="B431" s="274"/>
      <c r="C431" s="274"/>
      <c r="D431" s="274"/>
    </row>
    <row r="432" spans="1:4">
      <c r="A432" s="274"/>
      <c r="B432" s="274"/>
      <c r="C432" s="274"/>
      <c r="D432" s="274"/>
    </row>
    <row r="433" spans="1:4">
      <c r="A433" s="274"/>
      <c r="B433" s="274"/>
      <c r="C433" s="274"/>
      <c r="D433" s="274"/>
    </row>
    <row r="434" spans="1:4">
      <c r="A434" s="274"/>
      <c r="B434" s="274"/>
      <c r="C434" s="274"/>
      <c r="D434" s="274"/>
    </row>
    <row r="435" spans="1:4">
      <c r="A435" s="274"/>
      <c r="B435" s="274"/>
      <c r="C435" s="274"/>
      <c r="D435" s="274"/>
    </row>
    <row r="436" spans="1:4">
      <c r="A436" s="274"/>
      <c r="B436" s="274"/>
      <c r="C436" s="274"/>
      <c r="D436" s="274"/>
    </row>
    <row r="437" spans="1:4">
      <c r="A437" s="274"/>
      <c r="B437" s="274"/>
      <c r="C437" s="274"/>
      <c r="D437" s="274"/>
    </row>
    <row r="438" spans="1:4">
      <c r="A438" s="274"/>
      <c r="B438" s="274"/>
      <c r="C438" s="274"/>
      <c r="D438" s="274"/>
    </row>
    <row r="439" spans="1:4">
      <c r="A439" s="274"/>
      <c r="B439" s="274"/>
      <c r="C439" s="274"/>
      <c r="D439" s="274"/>
    </row>
    <row r="440" spans="1:4">
      <c r="A440" s="274"/>
      <c r="B440" s="274"/>
      <c r="C440" s="274"/>
      <c r="D440" s="274"/>
    </row>
    <row r="441" spans="1:4">
      <c r="A441" s="274"/>
      <c r="B441" s="274"/>
      <c r="C441" s="274"/>
      <c r="D441" s="274"/>
    </row>
    <row r="442" spans="1:4">
      <c r="A442" s="274"/>
      <c r="B442" s="274"/>
      <c r="C442" s="274"/>
      <c r="D442" s="274"/>
    </row>
    <row r="443" spans="1:4">
      <c r="A443" s="274"/>
      <c r="B443" s="274"/>
      <c r="C443" s="274"/>
      <c r="D443" s="274"/>
    </row>
    <row r="444" spans="1:4">
      <c r="A444" s="274"/>
      <c r="B444" s="274"/>
      <c r="C444" s="274"/>
      <c r="D444" s="274"/>
    </row>
    <row r="445" spans="1:4">
      <c r="A445" s="274"/>
      <c r="B445" s="274"/>
      <c r="C445" s="274"/>
      <c r="D445" s="274"/>
    </row>
    <row r="446" spans="1:4">
      <c r="A446" s="274"/>
      <c r="B446" s="274"/>
      <c r="C446" s="274"/>
      <c r="D446" s="274"/>
    </row>
    <row r="447" spans="1:4">
      <c r="A447" s="274"/>
      <c r="B447" s="274"/>
      <c r="C447" s="274"/>
      <c r="D447" s="274"/>
    </row>
    <row r="448" spans="1:4">
      <c r="A448" s="274"/>
      <c r="B448" s="274"/>
      <c r="C448" s="274"/>
      <c r="D448" s="274"/>
    </row>
    <row r="449" spans="1:4">
      <c r="A449" s="274"/>
      <c r="B449" s="274"/>
      <c r="C449" s="274"/>
      <c r="D449" s="274"/>
    </row>
    <row r="450" spans="1:4">
      <c r="A450" s="274"/>
      <c r="B450" s="274"/>
      <c r="C450" s="274"/>
      <c r="D450" s="274"/>
    </row>
    <row r="451" spans="1:4">
      <c r="A451" s="274"/>
      <c r="B451" s="274"/>
      <c r="C451" s="274"/>
      <c r="D451" s="274"/>
    </row>
    <row r="452" spans="1:4">
      <c r="A452" s="274"/>
      <c r="B452" s="274"/>
      <c r="C452" s="274"/>
      <c r="D452" s="274"/>
    </row>
    <row r="453" spans="1:4">
      <c r="A453" s="274"/>
      <c r="B453" s="274"/>
      <c r="C453" s="274"/>
      <c r="D453" s="274"/>
    </row>
    <row r="454" spans="1:4">
      <c r="A454" s="274"/>
      <c r="B454" s="274"/>
      <c r="C454" s="274"/>
      <c r="D454" s="274"/>
    </row>
    <row r="455" spans="1:4">
      <c r="A455" s="274"/>
      <c r="B455" s="274"/>
      <c r="C455" s="274"/>
      <c r="D455" s="274"/>
    </row>
    <row r="456" spans="1:4">
      <c r="A456" s="274"/>
      <c r="B456" s="274"/>
      <c r="C456" s="274"/>
      <c r="D456" s="274"/>
    </row>
    <row r="457" spans="1:4">
      <c r="A457" s="274"/>
      <c r="B457" s="274"/>
      <c r="C457" s="274"/>
      <c r="D457" s="274"/>
    </row>
    <row r="458" spans="1:4">
      <c r="A458" s="274"/>
      <c r="B458" s="274"/>
      <c r="C458" s="274"/>
      <c r="D458" s="274"/>
    </row>
    <row r="459" spans="1:4">
      <c r="A459" s="274"/>
      <c r="B459" s="274"/>
      <c r="C459" s="274"/>
      <c r="D459" s="274"/>
    </row>
    <row r="460" spans="1:4">
      <c r="A460" s="274"/>
      <c r="B460" s="274"/>
      <c r="C460" s="274"/>
      <c r="D460" s="274"/>
    </row>
    <row r="461" spans="1:4">
      <c r="A461" s="274"/>
      <c r="B461" s="274"/>
      <c r="C461" s="274"/>
      <c r="D461" s="274"/>
    </row>
    <row r="462" spans="1:4">
      <c r="A462" s="274"/>
      <c r="B462" s="274"/>
      <c r="C462" s="274"/>
      <c r="D462" s="274"/>
    </row>
    <row r="463" spans="1:4">
      <c r="A463" s="274"/>
      <c r="B463" s="274"/>
      <c r="C463" s="274"/>
      <c r="D463" s="274"/>
    </row>
    <row r="464" spans="1:4">
      <c r="A464" s="274"/>
      <c r="B464" s="274"/>
      <c r="C464" s="274"/>
      <c r="D464" s="274"/>
    </row>
    <row r="465" spans="1:4">
      <c r="A465" s="274"/>
      <c r="B465" s="274"/>
      <c r="C465" s="274"/>
      <c r="D465" s="274"/>
    </row>
    <row r="466" spans="1:4">
      <c r="A466" s="274"/>
      <c r="B466" s="274"/>
      <c r="C466" s="274"/>
      <c r="D466" s="274"/>
    </row>
    <row r="467" spans="1:4">
      <c r="A467" s="274"/>
      <c r="B467" s="274"/>
      <c r="C467" s="274"/>
      <c r="D467" s="274"/>
    </row>
    <row r="468" spans="1:4">
      <c r="A468" s="274"/>
      <c r="B468" s="274"/>
      <c r="C468" s="274"/>
      <c r="D468" s="274"/>
    </row>
    <row r="469" spans="1:4">
      <c r="A469" s="274"/>
      <c r="B469" s="274"/>
      <c r="C469" s="274"/>
      <c r="D469" s="274"/>
    </row>
    <row r="470" spans="1:4">
      <c r="A470" s="274"/>
      <c r="B470" s="274"/>
      <c r="C470" s="274"/>
      <c r="D470" s="274"/>
    </row>
    <row r="471" spans="1:4">
      <c r="A471" s="274"/>
      <c r="B471" s="274"/>
      <c r="C471" s="274"/>
      <c r="D471" s="274"/>
    </row>
    <row r="472" spans="1:4">
      <c r="A472" s="274"/>
      <c r="B472" s="274"/>
      <c r="C472" s="274"/>
      <c r="D472" s="274"/>
    </row>
    <row r="473" spans="1:4">
      <c r="A473" s="274"/>
      <c r="B473" s="274"/>
      <c r="C473" s="274"/>
      <c r="D473" s="274"/>
    </row>
    <row r="474" spans="1:4">
      <c r="A474" s="274"/>
      <c r="B474" s="274"/>
      <c r="C474" s="274"/>
      <c r="D474" s="274"/>
    </row>
    <row r="475" spans="1:4">
      <c r="A475" s="274"/>
      <c r="B475" s="274"/>
      <c r="C475" s="274"/>
      <c r="D475" s="274"/>
    </row>
    <row r="476" spans="1:4">
      <c r="A476" s="274"/>
      <c r="B476" s="274"/>
      <c r="C476" s="274"/>
      <c r="D476" s="274"/>
    </row>
    <row r="477" spans="1:4">
      <c r="A477" s="274"/>
      <c r="B477" s="274"/>
      <c r="C477" s="274"/>
      <c r="D477" s="274"/>
    </row>
    <row r="478" spans="1:4">
      <c r="A478" s="274"/>
      <c r="B478" s="274"/>
      <c r="C478" s="274"/>
      <c r="D478" s="274"/>
    </row>
    <row r="479" spans="1:4">
      <c r="A479" s="274"/>
      <c r="B479" s="274"/>
      <c r="C479" s="274"/>
      <c r="D479" s="274"/>
    </row>
    <row r="480" spans="1:4">
      <c r="A480" s="274"/>
      <c r="B480" s="274"/>
      <c r="C480" s="274"/>
      <c r="D480" s="274"/>
    </row>
    <row r="481" spans="1:4">
      <c r="A481" s="274"/>
      <c r="B481" s="274"/>
      <c r="C481" s="274"/>
      <c r="D481" s="274"/>
    </row>
    <row r="482" spans="1:4">
      <c r="A482" s="274"/>
      <c r="B482" s="274"/>
      <c r="C482" s="274"/>
      <c r="D482" s="274"/>
    </row>
    <row r="483" spans="1:4">
      <c r="A483" s="274"/>
      <c r="B483" s="274"/>
      <c r="C483" s="274"/>
      <c r="D483" s="274"/>
    </row>
    <row r="484" spans="1:4">
      <c r="A484" s="274"/>
      <c r="B484" s="274"/>
      <c r="C484" s="274"/>
      <c r="D484" s="274"/>
    </row>
    <row r="485" spans="1:4">
      <c r="A485" s="274"/>
      <c r="B485" s="274"/>
      <c r="C485" s="274"/>
      <c r="D485" s="274"/>
    </row>
    <row r="486" spans="1:4">
      <c r="A486" s="274"/>
      <c r="B486" s="274"/>
      <c r="C486" s="274"/>
      <c r="D486" s="274"/>
    </row>
    <row r="487" spans="1:4">
      <c r="A487" s="274"/>
      <c r="B487" s="274"/>
      <c r="C487" s="274"/>
      <c r="D487" s="274"/>
    </row>
    <row r="488" spans="1:4">
      <c r="A488" s="274"/>
      <c r="B488" s="274"/>
      <c r="C488" s="274"/>
      <c r="D488" s="274"/>
    </row>
    <row r="489" spans="1:4">
      <c r="A489" s="274"/>
      <c r="B489" s="274"/>
      <c r="C489" s="274"/>
      <c r="D489" s="274"/>
    </row>
    <row r="490" spans="1:4">
      <c r="A490" s="274"/>
      <c r="B490" s="274"/>
      <c r="C490" s="274"/>
      <c r="D490" s="274"/>
    </row>
    <row r="491" spans="1:4">
      <c r="A491" s="274"/>
      <c r="B491" s="274"/>
      <c r="C491" s="274"/>
      <c r="D491" s="274"/>
    </row>
    <row r="492" spans="1:4">
      <c r="A492" s="274"/>
      <c r="B492" s="274"/>
      <c r="C492" s="274"/>
      <c r="D492" s="274"/>
    </row>
    <row r="493" spans="1:4">
      <c r="A493" s="274"/>
      <c r="B493" s="274"/>
      <c r="C493" s="274"/>
      <c r="D493" s="274"/>
    </row>
    <row r="494" spans="1:4">
      <c r="A494" s="274"/>
      <c r="B494" s="274"/>
      <c r="C494" s="274"/>
      <c r="D494" s="274"/>
    </row>
    <row r="495" spans="1:4">
      <c r="A495" s="274"/>
      <c r="B495" s="274"/>
      <c r="C495" s="274"/>
      <c r="D495" s="274"/>
    </row>
    <row r="496" spans="1:4">
      <c r="A496" s="274"/>
      <c r="B496" s="274"/>
      <c r="C496" s="274"/>
      <c r="D496" s="274"/>
    </row>
    <row r="497" spans="1:4">
      <c r="A497" s="274"/>
      <c r="B497" s="274"/>
      <c r="C497" s="274"/>
      <c r="D497" s="274"/>
    </row>
    <row r="498" spans="1:4">
      <c r="A498" s="274"/>
      <c r="B498" s="274"/>
      <c r="C498" s="274"/>
      <c r="D498" s="274"/>
    </row>
    <row r="499" spans="1:4">
      <c r="A499" s="274"/>
      <c r="B499" s="274"/>
      <c r="C499" s="274"/>
      <c r="D499" s="274"/>
    </row>
    <row r="500" spans="1:4">
      <c r="A500" s="274"/>
      <c r="B500" s="274"/>
      <c r="C500" s="274"/>
      <c r="D500" s="274"/>
    </row>
    <row r="501" spans="1:4">
      <c r="A501" s="274"/>
      <c r="B501" s="274"/>
      <c r="C501" s="274"/>
      <c r="D501" s="274"/>
    </row>
    <row r="502" spans="1:4">
      <c r="A502" s="274"/>
      <c r="B502" s="274"/>
      <c r="C502" s="274"/>
      <c r="D502" s="274"/>
    </row>
    <row r="503" spans="1:4">
      <c r="A503" s="274"/>
      <c r="B503" s="274"/>
      <c r="C503" s="274"/>
      <c r="D503" s="274"/>
    </row>
    <row r="504" spans="1:4">
      <c r="A504" s="274"/>
      <c r="B504" s="274"/>
      <c r="C504" s="274"/>
      <c r="D504" s="274"/>
    </row>
    <row r="505" spans="1:4">
      <c r="A505" s="274"/>
      <c r="B505" s="274"/>
      <c r="C505" s="274"/>
      <c r="D505" s="274"/>
    </row>
    <row r="506" spans="1:4">
      <c r="A506" s="274"/>
      <c r="B506" s="274"/>
      <c r="C506" s="274"/>
      <c r="D506" s="274"/>
    </row>
    <row r="507" spans="1:4">
      <c r="A507" s="274"/>
      <c r="B507" s="274"/>
      <c r="C507" s="274"/>
      <c r="D507" s="274"/>
    </row>
    <row r="508" spans="1:4">
      <c r="A508" s="274"/>
      <c r="B508" s="274"/>
      <c r="C508" s="274"/>
      <c r="D508" s="274"/>
    </row>
    <row r="509" spans="1:4">
      <c r="A509" s="274"/>
      <c r="B509" s="274"/>
      <c r="C509" s="274"/>
      <c r="D509" s="274"/>
    </row>
    <row r="510" spans="1:4">
      <c r="A510" s="274"/>
      <c r="B510" s="274"/>
      <c r="C510" s="274"/>
      <c r="D510" s="274"/>
    </row>
    <row r="511" spans="1:4">
      <c r="A511" s="274"/>
      <c r="B511" s="274"/>
      <c r="C511" s="274"/>
      <c r="D511" s="274"/>
    </row>
    <row r="512" spans="1:4">
      <c r="A512" s="274"/>
      <c r="B512" s="274"/>
      <c r="C512" s="274"/>
      <c r="D512" s="274"/>
    </row>
    <row r="513" spans="1:4">
      <c r="A513" s="274"/>
      <c r="B513" s="274"/>
      <c r="C513" s="274"/>
      <c r="D513" s="274"/>
    </row>
    <row r="514" spans="1:4">
      <c r="A514" s="274"/>
      <c r="B514" s="274"/>
      <c r="C514" s="274"/>
      <c r="D514" s="274"/>
    </row>
    <row r="515" spans="1:4">
      <c r="A515" s="274"/>
      <c r="B515" s="274"/>
      <c r="C515" s="274"/>
      <c r="D515" s="274"/>
    </row>
    <row r="516" spans="1:4">
      <c r="A516" s="274"/>
      <c r="B516" s="274"/>
      <c r="C516" s="274"/>
      <c r="D516" s="274"/>
    </row>
    <row r="517" spans="1:4">
      <c r="A517" s="274"/>
      <c r="B517" s="274"/>
      <c r="C517" s="274"/>
      <c r="D517" s="274"/>
    </row>
    <row r="518" spans="1:4">
      <c r="A518" s="274"/>
      <c r="B518" s="274"/>
      <c r="C518" s="274"/>
      <c r="D518" s="274"/>
    </row>
    <row r="519" spans="1:4">
      <c r="A519" s="274"/>
      <c r="B519" s="274"/>
      <c r="C519" s="274"/>
      <c r="D519" s="274"/>
    </row>
    <row r="520" spans="1:4">
      <c r="A520" s="274"/>
      <c r="B520" s="274"/>
      <c r="C520" s="274"/>
      <c r="D520" s="274"/>
    </row>
    <row r="521" spans="1:4">
      <c r="A521" s="274"/>
      <c r="B521" s="274"/>
      <c r="C521" s="274"/>
      <c r="D521" s="274"/>
    </row>
    <row r="522" spans="1:4">
      <c r="A522" s="274"/>
      <c r="B522" s="274"/>
      <c r="C522" s="274"/>
      <c r="D522" s="274"/>
    </row>
    <row r="523" spans="1:4">
      <c r="A523" s="274"/>
      <c r="B523" s="274"/>
      <c r="C523" s="274"/>
      <c r="D523" s="274"/>
    </row>
    <row r="524" spans="1:4">
      <c r="A524" s="274"/>
      <c r="B524" s="274"/>
      <c r="C524" s="274"/>
      <c r="D524" s="274"/>
    </row>
    <row r="525" spans="1:4">
      <c r="A525" s="274"/>
      <c r="B525" s="274"/>
      <c r="C525" s="274"/>
      <c r="D525" s="274"/>
    </row>
    <row r="526" spans="1:4">
      <c r="A526" s="274"/>
      <c r="B526" s="274"/>
      <c r="C526" s="274"/>
      <c r="D526" s="274"/>
    </row>
    <row r="527" spans="1:4">
      <c r="A527" s="274"/>
      <c r="B527" s="274"/>
      <c r="C527" s="274"/>
      <c r="D527" s="274"/>
    </row>
    <row r="528" spans="1:4">
      <c r="A528" s="274"/>
      <c r="B528" s="274"/>
      <c r="C528" s="274"/>
      <c r="D528" s="274"/>
    </row>
    <row r="529" spans="1:4">
      <c r="A529" s="274"/>
      <c r="B529" s="274"/>
      <c r="C529" s="274"/>
      <c r="D529" s="274"/>
    </row>
    <row r="530" spans="1:4">
      <c r="A530" s="274"/>
      <c r="B530" s="274"/>
      <c r="C530" s="274"/>
      <c r="D530" s="274"/>
    </row>
    <row r="531" spans="1:4">
      <c r="A531" s="274"/>
      <c r="B531" s="274"/>
      <c r="C531" s="274"/>
      <c r="D531" s="274"/>
    </row>
    <row r="532" spans="1:4">
      <c r="A532" s="274"/>
      <c r="B532" s="274"/>
      <c r="C532" s="274"/>
      <c r="D532" s="274"/>
    </row>
    <row r="533" spans="1:4">
      <c r="A533" s="274"/>
      <c r="B533" s="274"/>
      <c r="C533" s="274"/>
      <c r="D533" s="274"/>
    </row>
    <row r="534" spans="1:4">
      <c r="A534" s="274"/>
      <c r="B534" s="274"/>
      <c r="C534" s="274"/>
      <c r="D534" s="274"/>
    </row>
    <row r="535" spans="1:4">
      <c r="A535" s="274"/>
      <c r="B535" s="274"/>
      <c r="C535" s="274"/>
      <c r="D535" s="274"/>
    </row>
    <row r="536" spans="1:4">
      <c r="A536" s="274"/>
      <c r="B536" s="274"/>
      <c r="C536" s="274"/>
      <c r="D536" s="274"/>
    </row>
    <row r="537" spans="1:4">
      <c r="A537" s="274"/>
      <c r="B537" s="274"/>
      <c r="C537" s="274"/>
      <c r="D537" s="274"/>
    </row>
    <row r="538" spans="1:4">
      <c r="A538" s="274"/>
      <c r="B538" s="274"/>
      <c r="C538" s="274"/>
      <c r="D538" s="274"/>
    </row>
    <row r="539" spans="1:4">
      <c r="A539" s="274"/>
      <c r="B539" s="274"/>
      <c r="C539" s="274"/>
      <c r="D539" s="274"/>
    </row>
    <row r="540" spans="1:4">
      <c r="A540" s="274"/>
      <c r="B540" s="274"/>
      <c r="C540" s="274"/>
      <c r="D540" s="274"/>
    </row>
    <row r="541" spans="1:4">
      <c r="A541" s="274"/>
      <c r="B541" s="274"/>
      <c r="C541" s="274"/>
      <c r="D541" s="274"/>
    </row>
    <row r="542" spans="1:4">
      <c r="A542" s="274"/>
      <c r="B542" s="274"/>
      <c r="C542" s="274"/>
      <c r="D542" s="274"/>
    </row>
    <row r="543" spans="1:4">
      <c r="A543" s="274"/>
      <c r="B543" s="274"/>
      <c r="C543" s="274"/>
      <c r="D543" s="274"/>
    </row>
    <row r="544" spans="1:4">
      <c r="A544" s="274"/>
      <c r="B544" s="274"/>
      <c r="C544" s="274"/>
      <c r="D544" s="274"/>
    </row>
    <row r="545" spans="1:4">
      <c r="A545" s="274"/>
      <c r="B545" s="274"/>
      <c r="C545" s="274"/>
      <c r="D545" s="274"/>
    </row>
    <row r="546" spans="1:4">
      <c r="A546" s="274"/>
      <c r="B546" s="274"/>
      <c r="C546" s="274"/>
      <c r="D546" s="274"/>
    </row>
    <row r="547" spans="1:4">
      <c r="A547" s="274"/>
      <c r="B547" s="274"/>
      <c r="C547" s="274"/>
      <c r="D547" s="274"/>
    </row>
    <row r="548" spans="1:4">
      <c r="A548" s="274"/>
      <c r="B548" s="274"/>
      <c r="C548" s="274"/>
      <c r="D548" s="274"/>
    </row>
    <row r="549" spans="1:4">
      <c r="A549" s="274"/>
      <c r="B549" s="274"/>
      <c r="C549" s="274"/>
      <c r="D549" s="274"/>
    </row>
    <row r="550" spans="1:4">
      <c r="A550" s="274"/>
      <c r="B550" s="274"/>
      <c r="C550" s="274"/>
      <c r="D550" s="274"/>
    </row>
    <row r="551" spans="1:4">
      <c r="A551" s="274"/>
      <c r="B551" s="274"/>
      <c r="C551" s="274"/>
      <c r="D551" s="274"/>
    </row>
    <row r="552" spans="1:4">
      <c r="A552" s="274"/>
      <c r="B552" s="274"/>
      <c r="C552" s="274"/>
      <c r="D552" s="274"/>
    </row>
    <row r="553" spans="1:4">
      <c r="A553" s="274"/>
      <c r="B553" s="274"/>
      <c r="C553" s="274"/>
      <c r="D553" s="274"/>
    </row>
    <row r="554" spans="1:4">
      <c r="A554" s="274"/>
      <c r="B554" s="274"/>
      <c r="C554" s="274"/>
      <c r="D554" s="274"/>
    </row>
    <row r="555" spans="1:4">
      <c r="A555" s="274"/>
      <c r="B555" s="274"/>
      <c r="C555" s="274"/>
      <c r="D555" s="274"/>
    </row>
    <row r="556" spans="1:4">
      <c r="A556" s="274"/>
      <c r="B556" s="274"/>
      <c r="C556" s="274"/>
      <c r="D556" s="274"/>
    </row>
    <row r="557" spans="1:4">
      <c r="A557" s="274"/>
      <c r="B557" s="274"/>
      <c r="C557" s="274"/>
      <c r="D557" s="274"/>
    </row>
    <row r="558" spans="1:4">
      <c r="A558" s="274"/>
      <c r="B558" s="274"/>
      <c r="C558" s="274"/>
      <c r="D558" s="274"/>
    </row>
    <row r="559" spans="1:4">
      <c r="A559" s="274"/>
      <c r="B559" s="274"/>
      <c r="C559" s="274"/>
      <c r="D559" s="274"/>
    </row>
    <row r="560" spans="1:4">
      <c r="A560" s="274"/>
      <c r="B560" s="274"/>
      <c r="C560" s="274"/>
      <c r="D560" s="274"/>
    </row>
    <row r="561" spans="1:4">
      <c r="A561" s="274"/>
      <c r="B561" s="274"/>
      <c r="C561" s="274"/>
      <c r="D561" s="274"/>
    </row>
    <row r="562" spans="1:4">
      <c r="A562" s="274"/>
      <c r="B562" s="274"/>
      <c r="C562" s="274"/>
      <c r="D562" s="274"/>
    </row>
    <row r="563" spans="1:4">
      <c r="A563" s="274"/>
      <c r="B563" s="274"/>
      <c r="C563" s="274"/>
      <c r="D563" s="274"/>
    </row>
    <row r="564" spans="1:4">
      <c r="A564" s="274"/>
      <c r="B564" s="274"/>
      <c r="C564" s="274"/>
      <c r="D564" s="274"/>
    </row>
    <row r="565" spans="1:4">
      <c r="A565" s="274"/>
      <c r="B565" s="274"/>
      <c r="C565" s="274"/>
      <c r="D565" s="274"/>
    </row>
    <row r="566" spans="1:4">
      <c r="A566" s="274"/>
      <c r="B566" s="274"/>
      <c r="C566" s="274"/>
      <c r="D566" s="274"/>
    </row>
    <row r="567" spans="1:4">
      <c r="A567" s="274"/>
      <c r="B567" s="274"/>
      <c r="C567" s="274"/>
      <c r="D567" s="274"/>
    </row>
    <row r="568" spans="1:4">
      <c r="A568" s="274"/>
      <c r="B568" s="274"/>
      <c r="C568" s="274"/>
      <c r="D568" s="274"/>
    </row>
    <row r="569" spans="1:4">
      <c r="A569" s="274"/>
      <c r="B569" s="274"/>
      <c r="C569" s="274"/>
      <c r="D569" s="274"/>
    </row>
    <row r="570" spans="1:4">
      <c r="A570" s="274"/>
      <c r="B570" s="274"/>
      <c r="C570" s="274"/>
      <c r="D570" s="274"/>
    </row>
    <row r="571" spans="1:4">
      <c r="A571" s="274"/>
      <c r="B571" s="274"/>
      <c r="C571" s="274"/>
      <c r="D571" s="274"/>
    </row>
    <row r="572" spans="1:4">
      <c r="A572" s="274"/>
      <c r="B572" s="274"/>
      <c r="C572" s="274"/>
      <c r="D572" s="274"/>
    </row>
    <row r="573" spans="1:4">
      <c r="A573" s="274"/>
      <c r="B573" s="274"/>
      <c r="C573" s="274"/>
      <c r="D573" s="274"/>
    </row>
    <row r="574" spans="1:4">
      <c r="A574" s="274"/>
      <c r="B574" s="274"/>
      <c r="C574" s="274"/>
      <c r="D574" s="274"/>
    </row>
    <row r="575" spans="1:4">
      <c r="A575" s="274"/>
      <c r="B575" s="274"/>
      <c r="C575" s="274"/>
      <c r="D575" s="274"/>
    </row>
    <row r="576" spans="1:4">
      <c r="A576" s="274"/>
      <c r="B576" s="274"/>
      <c r="C576" s="274"/>
      <c r="D576" s="274"/>
    </row>
    <row r="577" spans="1:4">
      <c r="A577" s="274"/>
      <c r="B577" s="274"/>
      <c r="C577" s="274"/>
      <c r="D577" s="274"/>
    </row>
    <row r="578" spans="1:4">
      <c r="A578" s="274"/>
      <c r="B578" s="274"/>
      <c r="C578" s="274"/>
      <c r="D578" s="274"/>
    </row>
    <row r="579" spans="1:4">
      <c r="A579" s="274"/>
      <c r="B579" s="274"/>
      <c r="C579" s="274"/>
      <c r="D579" s="274"/>
    </row>
    <row r="580" spans="1:4">
      <c r="A580" s="274"/>
      <c r="B580" s="274"/>
      <c r="C580" s="274"/>
      <c r="D580" s="274"/>
    </row>
    <row r="581" spans="1:4">
      <c r="A581" s="274"/>
      <c r="B581" s="274"/>
      <c r="C581" s="274"/>
      <c r="D581" s="274"/>
    </row>
    <row r="582" spans="1:4">
      <c r="A582" s="274"/>
      <c r="B582" s="274"/>
      <c r="C582" s="274"/>
      <c r="D582" s="274"/>
    </row>
    <row r="583" spans="1:4">
      <c r="A583" s="274"/>
      <c r="B583" s="274"/>
      <c r="C583" s="274"/>
      <c r="D583" s="274"/>
    </row>
    <row r="584" spans="1:4">
      <c r="A584" s="274"/>
      <c r="B584" s="274"/>
      <c r="C584" s="274"/>
      <c r="D584" s="274"/>
    </row>
    <row r="585" spans="1:4">
      <c r="A585" s="274"/>
      <c r="B585" s="274"/>
      <c r="C585" s="274"/>
      <c r="D585" s="274"/>
    </row>
    <row r="586" spans="1:4">
      <c r="A586" s="274"/>
      <c r="B586" s="274"/>
      <c r="C586" s="274"/>
      <c r="D586" s="274"/>
    </row>
    <row r="587" spans="1:4">
      <c r="A587" s="274"/>
      <c r="B587" s="274"/>
      <c r="C587" s="274"/>
      <c r="D587" s="274"/>
    </row>
    <row r="588" spans="1:4">
      <c r="A588" s="274"/>
      <c r="B588" s="274"/>
      <c r="C588" s="274"/>
      <c r="D588" s="274"/>
    </row>
    <row r="589" spans="1:4">
      <c r="A589" s="274"/>
      <c r="B589" s="274"/>
      <c r="C589" s="274"/>
      <c r="D589" s="274"/>
    </row>
    <row r="590" spans="1:4">
      <c r="A590" s="274"/>
      <c r="B590" s="274"/>
      <c r="C590" s="274"/>
      <c r="D590" s="274"/>
    </row>
    <row r="591" spans="1:4">
      <c r="A591" s="274"/>
      <c r="B591" s="274"/>
      <c r="C591" s="274"/>
      <c r="D591" s="274"/>
    </row>
    <row r="592" spans="1:4">
      <c r="A592" s="274"/>
      <c r="B592" s="274"/>
      <c r="C592" s="274"/>
      <c r="D592" s="274"/>
    </row>
    <row r="593" spans="1:4">
      <c r="A593" s="274"/>
      <c r="B593" s="274"/>
      <c r="C593" s="274"/>
      <c r="D593" s="274"/>
    </row>
    <row r="594" spans="1:4">
      <c r="A594" s="274"/>
      <c r="B594" s="274"/>
      <c r="C594" s="274"/>
      <c r="D594" s="274"/>
    </row>
    <row r="595" spans="1:4">
      <c r="A595" s="274"/>
      <c r="B595" s="274"/>
      <c r="C595" s="274"/>
      <c r="D595" s="274"/>
    </row>
    <row r="596" spans="1:4">
      <c r="A596" s="274"/>
      <c r="B596" s="274"/>
      <c r="C596" s="274"/>
      <c r="D596" s="274"/>
    </row>
    <row r="597" spans="1:4">
      <c r="A597" s="274"/>
      <c r="B597" s="274"/>
      <c r="C597" s="274"/>
      <c r="D597" s="274"/>
    </row>
    <row r="598" spans="1:4">
      <c r="A598" s="274"/>
      <c r="B598" s="274"/>
      <c r="C598" s="274"/>
      <c r="D598" s="274"/>
    </row>
    <row r="599" spans="1:4">
      <c r="A599" s="274"/>
      <c r="B599" s="274"/>
      <c r="C599" s="274"/>
      <c r="D599" s="274"/>
    </row>
    <row r="600" spans="1:4">
      <c r="A600" s="274"/>
      <c r="B600" s="274"/>
      <c r="C600" s="274"/>
      <c r="D600" s="274"/>
    </row>
    <row r="601" spans="1:4">
      <c r="A601" s="274"/>
      <c r="B601" s="274"/>
      <c r="C601" s="274"/>
      <c r="D601" s="274"/>
    </row>
    <row r="602" spans="1:4">
      <c r="A602" s="274"/>
      <c r="B602" s="274"/>
      <c r="C602" s="274"/>
      <c r="D602" s="274"/>
    </row>
    <row r="603" spans="1:4">
      <c r="A603" s="274"/>
      <c r="B603" s="274"/>
      <c r="C603" s="274"/>
      <c r="D603" s="274"/>
    </row>
    <row r="604" spans="1:4">
      <c r="A604" s="274"/>
      <c r="B604" s="274"/>
      <c r="C604" s="274"/>
      <c r="D604" s="274"/>
    </row>
    <row r="605" spans="1:4">
      <c r="A605" s="274"/>
      <c r="B605" s="274"/>
      <c r="C605" s="274"/>
      <c r="D605" s="274"/>
    </row>
    <row r="606" spans="1:4">
      <c r="A606" s="274"/>
      <c r="B606" s="274"/>
      <c r="C606" s="274"/>
      <c r="D606" s="274"/>
    </row>
    <row r="607" spans="1:4">
      <c r="A607" s="274"/>
      <c r="B607" s="274"/>
      <c r="C607" s="274"/>
      <c r="D607" s="274"/>
    </row>
    <row r="608" spans="1:4">
      <c r="A608" s="274"/>
      <c r="B608" s="274"/>
      <c r="C608" s="274"/>
      <c r="D608" s="274"/>
    </row>
    <row r="609" spans="1:4">
      <c r="A609" s="274"/>
      <c r="B609" s="274"/>
      <c r="C609" s="274"/>
      <c r="D609" s="274"/>
    </row>
    <row r="610" spans="1:4">
      <c r="A610" s="274"/>
      <c r="B610" s="274"/>
      <c r="C610" s="274"/>
      <c r="D610" s="274"/>
    </row>
    <row r="611" spans="1:4">
      <c r="A611" s="274"/>
      <c r="B611" s="274"/>
      <c r="C611" s="274"/>
      <c r="D611" s="274"/>
    </row>
    <row r="612" spans="1:4">
      <c r="A612" s="274"/>
      <c r="B612" s="274"/>
      <c r="C612" s="274"/>
      <c r="D612" s="274"/>
    </row>
    <row r="613" spans="1:4">
      <c r="A613" s="274"/>
      <c r="B613" s="274"/>
      <c r="C613" s="274"/>
      <c r="D613" s="274"/>
    </row>
    <row r="614" spans="1:4">
      <c r="A614" s="274"/>
      <c r="B614" s="274"/>
      <c r="C614" s="274"/>
      <c r="D614" s="274"/>
    </row>
    <row r="615" spans="1:4">
      <c r="A615" s="274"/>
      <c r="B615" s="274"/>
      <c r="C615" s="274"/>
      <c r="D615" s="274"/>
    </row>
    <row r="616" spans="1:4">
      <c r="A616" s="274"/>
      <c r="B616" s="274"/>
      <c r="C616" s="274"/>
      <c r="D616" s="274"/>
    </row>
    <row r="617" spans="1:4">
      <c r="A617" s="274"/>
      <c r="B617" s="274"/>
      <c r="C617" s="274"/>
      <c r="D617" s="274"/>
    </row>
    <row r="618" spans="1:4">
      <c r="A618" s="274"/>
      <c r="B618" s="274"/>
      <c r="C618" s="274"/>
      <c r="D618" s="274"/>
    </row>
    <row r="619" spans="1:4">
      <c r="A619" s="274"/>
      <c r="B619" s="274"/>
      <c r="C619" s="274"/>
      <c r="D619" s="274"/>
    </row>
    <row r="620" spans="1:4">
      <c r="A620" s="274"/>
      <c r="B620" s="274"/>
      <c r="C620" s="274"/>
      <c r="D620" s="274"/>
    </row>
    <row r="621" spans="1:4">
      <c r="A621" s="274"/>
      <c r="B621" s="274"/>
      <c r="C621" s="274"/>
      <c r="D621" s="274"/>
    </row>
    <row r="622" spans="1:4">
      <c r="A622" s="274"/>
      <c r="B622" s="274"/>
      <c r="C622" s="274"/>
      <c r="D622" s="274"/>
    </row>
    <row r="623" spans="1:4">
      <c r="A623" s="274"/>
      <c r="B623" s="274"/>
      <c r="C623" s="274"/>
      <c r="D623" s="274"/>
    </row>
    <row r="624" spans="1:4">
      <c r="A624" s="274"/>
      <c r="B624" s="274"/>
      <c r="C624" s="274"/>
      <c r="D624" s="274"/>
    </row>
    <row r="625" spans="1:4">
      <c r="A625" s="274"/>
      <c r="B625" s="274"/>
      <c r="C625" s="274"/>
      <c r="D625" s="274"/>
    </row>
    <row r="626" spans="1:4">
      <c r="A626" s="274"/>
      <c r="B626" s="274"/>
      <c r="C626" s="274"/>
      <c r="D626" s="274"/>
    </row>
    <row r="627" spans="1:4">
      <c r="A627" s="274"/>
      <c r="B627" s="274"/>
      <c r="C627" s="274"/>
      <c r="D627" s="274"/>
    </row>
    <row r="628" spans="1:4">
      <c r="A628" s="274"/>
      <c r="B628" s="274"/>
      <c r="C628" s="274"/>
      <c r="D628" s="274"/>
    </row>
    <row r="629" spans="1:4">
      <c r="A629" s="274"/>
      <c r="B629" s="274"/>
      <c r="C629" s="274"/>
      <c r="D629" s="274"/>
    </row>
    <row r="630" spans="1:4">
      <c r="A630" s="274"/>
      <c r="B630" s="274"/>
      <c r="C630" s="274"/>
      <c r="D630" s="274"/>
    </row>
    <row r="631" spans="1:4">
      <c r="A631" s="274"/>
      <c r="B631" s="274"/>
      <c r="C631" s="274"/>
      <c r="D631" s="274"/>
    </row>
    <row r="632" spans="1:4">
      <c r="A632" s="274"/>
      <c r="B632" s="274"/>
      <c r="C632" s="274"/>
      <c r="D632" s="274"/>
    </row>
    <row r="633" spans="1:4">
      <c r="A633" s="274"/>
      <c r="B633" s="274"/>
      <c r="C633" s="274"/>
      <c r="D633" s="274"/>
    </row>
    <row r="634" spans="1:4">
      <c r="A634" s="274"/>
      <c r="B634" s="274"/>
      <c r="C634" s="274"/>
      <c r="D634" s="274"/>
    </row>
    <row r="635" spans="1:4">
      <c r="A635" s="274"/>
      <c r="B635" s="274"/>
      <c r="C635" s="274"/>
      <c r="D635" s="274"/>
    </row>
    <row r="636" spans="1:4">
      <c r="A636" s="274"/>
      <c r="B636" s="274"/>
      <c r="C636" s="274"/>
      <c r="D636" s="274"/>
    </row>
    <row r="637" spans="1:4">
      <c r="A637" s="274"/>
      <c r="B637" s="274"/>
      <c r="C637" s="274"/>
      <c r="D637" s="274"/>
    </row>
    <row r="638" spans="1:4">
      <c r="A638" s="274"/>
      <c r="B638" s="274"/>
      <c r="C638" s="274"/>
      <c r="D638" s="274"/>
    </row>
    <row r="639" spans="1:4">
      <c r="A639" s="274"/>
      <c r="B639" s="274"/>
      <c r="C639" s="274"/>
      <c r="D639" s="274"/>
    </row>
    <row r="640" spans="1:4">
      <c r="A640" s="274"/>
      <c r="B640" s="274"/>
      <c r="C640" s="274"/>
      <c r="D640" s="274"/>
    </row>
    <row r="641" spans="1:4">
      <c r="A641" s="274"/>
      <c r="B641" s="274"/>
      <c r="C641" s="274"/>
      <c r="D641" s="274"/>
    </row>
    <row r="642" spans="1:4">
      <c r="A642" s="274"/>
      <c r="B642" s="274"/>
      <c r="C642" s="274"/>
      <c r="D642" s="274"/>
    </row>
    <row r="643" spans="1:4">
      <c r="A643" s="274"/>
      <c r="B643" s="274"/>
      <c r="C643" s="274"/>
      <c r="D643" s="274"/>
    </row>
    <row r="644" spans="1:4">
      <c r="A644" s="274"/>
      <c r="B644" s="274"/>
      <c r="C644" s="274"/>
      <c r="D644" s="274"/>
    </row>
    <row r="645" spans="1:4">
      <c r="A645" s="274"/>
      <c r="B645" s="274"/>
      <c r="C645" s="274"/>
      <c r="D645" s="274"/>
    </row>
    <row r="646" spans="1:4">
      <c r="A646" s="274"/>
      <c r="B646" s="274"/>
      <c r="C646" s="274"/>
      <c r="D646" s="274"/>
    </row>
    <row r="647" spans="1:4">
      <c r="A647" s="274"/>
      <c r="B647" s="274"/>
      <c r="C647" s="274"/>
      <c r="D647" s="274"/>
    </row>
    <row r="648" spans="1:4">
      <c r="A648" s="274"/>
      <c r="B648" s="274"/>
      <c r="C648" s="274"/>
      <c r="D648" s="274"/>
    </row>
    <row r="649" spans="1:4">
      <c r="A649" s="274"/>
      <c r="B649" s="274"/>
      <c r="C649" s="274"/>
      <c r="D649" s="274"/>
    </row>
    <row r="650" spans="1:4">
      <c r="A650" s="274"/>
      <c r="B650" s="274"/>
      <c r="C650" s="274"/>
      <c r="D650" s="274"/>
    </row>
    <row r="651" spans="1:4">
      <c r="A651" s="274"/>
      <c r="B651" s="274"/>
      <c r="C651" s="274"/>
      <c r="D651" s="274"/>
    </row>
    <row r="652" spans="1:4">
      <c r="A652" s="274"/>
      <c r="B652" s="274"/>
      <c r="C652" s="274"/>
      <c r="D652" s="274"/>
    </row>
    <row r="653" spans="1:4">
      <c r="A653" s="274"/>
      <c r="B653" s="274"/>
      <c r="C653" s="274"/>
      <c r="D653" s="274"/>
    </row>
    <row r="654" spans="1:4">
      <c r="A654" s="274"/>
      <c r="B654" s="274"/>
      <c r="C654" s="274"/>
      <c r="D654" s="274"/>
    </row>
    <row r="655" spans="1:4">
      <c r="A655" s="274"/>
      <c r="B655" s="274"/>
      <c r="C655" s="274"/>
      <c r="D655" s="274"/>
    </row>
    <row r="656" spans="1:4">
      <c r="A656" s="274"/>
      <c r="B656" s="274"/>
      <c r="C656" s="274"/>
      <c r="D656" s="274"/>
    </row>
    <row r="657" spans="1:4">
      <c r="A657" s="274"/>
      <c r="B657" s="274"/>
      <c r="C657" s="274"/>
      <c r="D657" s="274"/>
    </row>
    <row r="658" spans="1:4">
      <c r="A658" s="274"/>
      <c r="B658" s="274"/>
      <c r="C658" s="274"/>
      <c r="D658" s="274"/>
    </row>
    <row r="659" spans="1:4">
      <c r="A659" s="274"/>
      <c r="B659" s="274"/>
      <c r="C659" s="274"/>
      <c r="D659" s="274"/>
    </row>
    <row r="660" spans="1:4">
      <c r="A660" s="274"/>
      <c r="B660" s="274"/>
      <c r="C660" s="274"/>
      <c r="D660" s="274"/>
    </row>
    <row r="661" spans="1:4">
      <c r="A661" s="274"/>
      <c r="B661" s="274"/>
      <c r="C661" s="274"/>
      <c r="D661" s="274"/>
    </row>
    <row r="662" spans="1:4">
      <c r="A662" s="274"/>
      <c r="B662" s="274"/>
      <c r="C662" s="274"/>
      <c r="D662" s="274"/>
    </row>
    <row r="663" spans="1:4">
      <c r="A663" s="274"/>
      <c r="B663" s="274"/>
      <c r="C663" s="274"/>
      <c r="D663" s="274"/>
    </row>
    <row r="664" spans="1:4">
      <c r="A664" s="274"/>
      <c r="B664" s="274"/>
      <c r="C664" s="274"/>
      <c r="D664" s="274"/>
    </row>
    <row r="665" spans="1:4">
      <c r="A665" s="274"/>
      <c r="B665" s="274"/>
      <c r="C665" s="274"/>
      <c r="D665" s="274"/>
    </row>
    <row r="666" spans="1:4">
      <c r="A666" s="274"/>
      <c r="B666" s="274"/>
      <c r="C666" s="274"/>
      <c r="D666" s="274"/>
    </row>
    <row r="667" spans="1:4">
      <c r="A667" s="274"/>
      <c r="B667" s="274"/>
      <c r="C667" s="274"/>
      <c r="D667" s="274"/>
    </row>
    <row r="668" spans="1:4">
      <c r="A668" s="274"/>
      <c r="B668" s="274"/>
      <c r="C668" s="274"/>
      <c r="D668" s="274"/>
    </row>
    <row r="669" spans="1:4">
      <c r="A669" s="274"/>
      <c r="B669" s="274"/>
      <c r="C669" s="274"/>
      <c r="D669" s="274"/>
    </row>
    <row r="670" spans="1:4">
      <c r="A670" s="274"/>
      <c r="B670" s="274"/>
      <c r="C670" s="274"/>
      <c r="D670" s="274"/>
    </row>
    <row r="671" spans="1:4">
      <c r="A671" s="274"/>
      <c r="B671" s="274"/>
      <c r="C671" s="274"/>
      <c r="D671" s="274"/>
    </row>
    <row r="672" spans="1:4">
      <c r="A672" s="274"/>
      <c r="B672" s="274"/>
      <c r="C672" s="274"/>
      <c r="D672" s="274"/>
    </row>
    <row r="673" spans="1:4">
      <c r="A673" s="274"/>
      <c r="B673" s="274"/>
      <c r="C673" s="274"/>
      <c r="D673" s="274"/>
    </row>
    <row r="674" spans="1:4">
      <c r="A674" s="274"/>
      <c r="B674" s="274"/>
      <c r="C674" s="274"/>
      <c r="D674" s="274"/>
    </row>
    <row r="675" spans="1:4">
      <c r="A675" s="274"/>
      <c r="B675" s="274"/>
      <c r="C675" s="274"/>
      <c r="D675" s="274"/>
    </row>
    <row r="676" spans="1:4">
      <c r="A676" s="274"/>
      <c r="B676" s="274"/>
      <c r="C676" s="274"/>
      <c r="D676" s="274"/>
    </row>
    <row r="677" spans="1:4">
      <c r="A677" s="274"/>
      <c r="B677" s="274"/>
      <c r="C677" s="274"/>
      <c r="D677" s="274"/>
    </row>
    <row r="678" spans="1:4">
      <c r="A678" s="274"/>
      <c r="B678" s="274"/>
      <c r="C678" s="274"/>
      <c r="D678" s="274"/>
    </row>
    <row r="679" spans="1:4">
      <c r="A679" s="274"/>
      <c r="B679" s="274"/>
      <c r="C679" s="274"/>
      <c r="D679" s="274"/>
    </row>
    <row r="680" spans="1:4">
      <c r="A680" s="274"/>
      <c r="B680" s="274"/>
      <c r="C680" s="274"/>
      <c r="D680" s="274"/>
    </row>
    <row r="681" spans="1:4">
      <c r="A681" s="274"/>
      <c r="B681" s="274"/>
      <c r="C681" s="274"/>
      <c r="D681" s="274"/>
    </row>
    <row r="682" spans="1:4">
      <c r="A682" s="274"/>
      <c r="B682" s="274"/>
      <c r="C682" s="274"/>
      <c r="D682" s="274"/>
    </row>
    <row r="683" spans="1:4">
      <c r="A683" s="274"/>
      <c r="B683" s="274"/>
      <c r="C683" s="274"/>
      <c r="D683" s="274"/>
    </row>
    <row r="684" spans="1:4">
      <c r="A684" s="274"/>
      <c r="B684" s="274"/>
      <c r="C684" s="274"/>
      <c r="D684" s="274"/>
    </row>
    <row r="685" spans="1:4">
      <c r="A685" s="274"/>
      <c r="B685" s="274"/>
      <c r="C685" s="274"/>
      <c r="D685" s="274"/>
    </row>
    <row r="686" spans="1:4">
      <c r="A686" s="274"/>
      <c r="B686" s="274"/>
      <c r="C686" s="274"/>
      <c r="D686" s="274"/>
    </row>
    <row r="687" spans="1:4">
      <c r="A687" s="274"/>
      <c r="B687" s="274"/>
      <c r="C687" s="274"/>
      <c r="D687" s="274"/>
    </row>
    <row r="688" spans="1:4">
      <c r="A688" s="274"/>
      <c r="B688" s="274"/>
      <c r="C688" s="274"/>
      <c r="D688" s="274"/>
    </row>
    <row r="689" spans="1:4">
      <c r="A689" s="274"/>
      <c r="B689" s="274"/>
      <c r="C689" s="274"/>
      <c r="D689" s="274"/>
    </row>
    <row r="690" spans="1:4">
      <c r="A690" s="274"/>
      <c r="B690" s="274"/>
      <c r="C690" s="274"/>
      <c r="D690" s="274"/>
    </row>
    <row r="691" spans="1:4">
      <c r="A691" s="274"/>
      <c r="B691" s="274"/>
      <c r="C691" s="274"/>
      <c r="D691" s="274"/>
    </row>
    <row r="692" spans="1:4">
      <c r="A692" s="274"/>
      <c r="B692" s="274"/>
      <c r="C692" s="274"/>
      <c r="D692" s="274"/>
    </row>
    <row r="693" spans="1:4">
      <c r="A693" s="274"/>
      <c r="B693" s="274"/>
      <c r="C693" s="274"/>
      <c r="D693" s="274"/>
    </row>
    <row r="694" spans="1:4">
      <c r="A694" s="274"/>
      <c r="B694" s="274"/>
      <c r="C694" s="274"/>
      <c r="D694" s="274"/>
    </row>
    <row r="695" spans="1:4">
      <c r="A695" s="274"/>
      <c r="B695" s="274"/>
      <c r="C695" s="274"/>
      <c r="D695" s="274"/>
    </row>
    <row r="696" spans="1:4">
      <c r="A696" s="274"/>
      <c r="B696" s="274"/>
      <c r="C696" s="274"/>
      <c r="D696" s="274"/>
    </row>
    <row r="697" spans="1:4">
      <c r="A697" s="274"/>
      <c r="B697" s="274"/>
      <c r="C697" s="274"/>
      <c r="D697" s="274"/>
    </row>
    <row r="698" spans="1:4">
      <c r="A698" s="274"/>
      <c r="B698" s="274"/>
      <c r="C698" s="274"/>
      <c r="D698" s="274"/>
    </row>
    <row r="699" spans="1:4">
      <c r="A699" s="274"/>
      <c r="B699" s="274"/>
      <c r="C699" s="274"/>
      <c r="D699" s="274"/>
    </row>
    <row r="700" spans="1:4">
      <c r="A700" s="274"/>
      <c r="B700" s="274"/>
      <c r="C700" s="274"/>
      <c r="D700" s="274"/>
    </row>
    <row r="701" spans="1:4">
      <c r="A701" s="274"/>
      <c r="B701" s="274"/>
      <c r="C701" s="274"/>
      <c r="D701" s="274"/>
    </row>
    <row r="702" spans="1:4">
      <c r="A702" s="274"/>
      <c r="B702" s="274"/>
      <c r="C702" s="274"/>
      <c r="D702" s="274"/>
    </row>
    <row r="703" spans="1:4">
      <c r="A703" s="274"/>
      <c r="B703" s="274"/>
      <c r="C703" s="274"/>
      <c r="D703" s="274"/>
    </row>
    <row r="704" spans="1:4">
      <c r="A704" s="274"/>
      <c r="B704" s="274"/>
      <c r="C704" s="274"/>
      <c r="D704" s="274"/>
    </row>
    <row r="705" spans="1:4">
      <c r="A705" s="274"/>
      <c r="B705" s="274"/>
      <c r="C705" s="274"/>
      <c r="D705" s="274"/>
    </row>
    <row r="706" spans="1:4">
      <c r="A706" s="274"/>
      <c r="B706" s="274"/>
      <c r="C706" s="274"/>
      <c r="D706" s="274"/>
    </row>
    <row r="707" spans="1:4">
      <c r="A707" s="274"/>
      <c r="B707" s="274"/>
      <c r="C707" s="274"/>
      <c r="D707" s="274"/>
    </row>
    <row r="708" spans="1:4">
      <c r="A708" s="274"/>
      <c r="B708" s="274"/>
      <c r="C708" s="274"/>
      <c r="D708" s="274"/>
    </row>
    <row r="709" spans="1:4">
      <c r="A709" s="274"/>
      <c r="B709" s="274"/>
      <c r="C709" s="274"/>
      <c r="D709" s="274"/>
    </row>
    <row r="710" spans="1:4">
      <c r="A710" s="274"/>
      <c r="B710" s="274"/>
      <c r="C710" s="274"/>
      <c r="D710" s="274"/>
    </row>
    <row r="711" spans="1:4">
      <c r="A711" s="274"/>
      <c r="B711" s="274"/>
      <c r="C711" s="274"/>
      <c r="D711" s="274"/>
    </row>
    <row r="712" spans="1:4">
      <c r="A712" s="274"/>
      <c r="B712" s="274"/>
      <c r="C712" s="274"/>
      <c r="D712" s="274"/>
    </row>
    <row r="713" spans="1:4">
      <c r="A713" s="274"/>
      <c r="B713" s="274"/>
      <c r="C713" s="274"/>
      <c r="D713" s="274"/>
    </row>
    <row r="714" spans="1:4">
      <c r="A714" s="274"/>
      <c r="B714" s="274"/>
      <c r="C714" s="274"/>
      <c r="D714" s="274"/>
    </row>
    <row r="715" spans="1:4">
      <c r="A715" s="274"/>
      <c r="B715" s="274"/>
      <c r="C715" s="274"/>
      <c r="D715" s="274"/>
    </row>
    <row r="716" spans="1:4">
      <c r="A716" s="274"/>
      <c r="B716" s="274"/>
      <c r="C716" s="274"/>
      <c r="D716" s="274"/>
    </row>
    <row r="717" spans="1:4">
      <c r="A717" s="274"/>
      <c r="B717" s="274"/>
      <c r="C717" s="274"/>
      <c r="D717" s="274"/>
    </row>
    <row r="718" spans="1:4">
      <c r="A718" s="274"/>
      <c r="B718" s="274"/>
      <c r="C718" s="274"/>
      <c r="D718" s="274"/>
    </row>
    <row r="719" spans="1:4">
      <c r="A719" s="274"/>
      <c r="B719" s="274"/>
      <c r="C719" s="274"/>
      <c r="D719" s="274"/>
    </row>
    <row r="720" spans="1:4">
      <c r="A720" s="274"/>
      <c r="B720" s="274"/>
      <c r="C720" s="274"/>
      <c r="D720" s="274"/>
    </row>
    <row r="721" spans="1:4">
      <c r="A721" s="274"/>
      <c r="B721" s="274"/>
      <c r="C721" s="274"/>
      <c r="D721" s="274"/>
    </row>
    <row r="722" spans="1:4">
      <c r="A722" s="274"/>
      <c r="B722" s="274"/>
      <c r="C722" s="274"/>
      <c r="D722" s="274"/>
    </row>
    <row r="723" spans="1:4">
      <c r="A723" s="274"/>
      <c r="B723" s="274"/>
      <c r="C723" s="274"/>
      <c r="D723" s="274"/>
    </row>
    <row r="724" spans="1:4">
      <c r="A724" s="274"/>
      <c r="B724" s="274"/>
      <c r="C724" s="274"/>
      <c r="D724" s="274"/>
    </row>
    <row r="725" spans="1:4">
      <c r="A725" s="274"/>
      <c r="B725" s="274"/>
      <c r="C725" s="274"/>
      <c r="D725" s="274"/>
    </row>
    <row r="726" spans="1:4">
      <c r="A726" s="274"/>
      <c r="B726" s="274"/>
      <c r="C726" s="274"/>
      <c r="D726" s="274"/>
    </row>
    <row r="727" spans="1:4">
      <c r="A727" s="274"/>
      <c r="B727" s="274"/>
      <c r="C727" s="274"/>
      <c r="D727" s="274"/>
    </row>
    <row r="728" spans="1:4">
      <c r="A728" s="274"/>
      <c r="B728" s="274"/>
      <c r="C728" s="274"/>
      <c r="D728" s="274"/>
    </row>
    <row r="729" spans="1:4">
      <c r="A729" s="274"/>
      <c r="B729" s="274"/>
      <c r="C729" s="274"/>
      <c r="D729" s="274"/>
    </row>
    <row r="730" spans="1:4">
      <c r="A730" s="274"/>
      <c r="B730" s="274"/>
      <c r="C730" s="274"/>
      <c r="D730" s="274"/>
    </row>
    <row r="731" spans="1:4">
      <c r="A731" s="274"/>
      <c r="B731" s="274"/>
      <c r="C731" s="274"/>
      <c r="D731" s="274"/>
    </row>
    <row r="732" spans="1:4">
      <c r="A732" s="274"/>
      <c r="B732" s="274"/>
      <c r="C732" s="274"/>
      <c r="D732" s="274"/>
    </row>
    <row r="733" spans="1:4">
      <c r="A733" s="274"/>
      <c r="B733" s="274"/>
      <c r="C733" s="274"/>
      <c r="D733" s="274"/>
    </row>
    <row r="734" spans="1:4">
      <c r="A734" s="274"/>
      <c r="B734" s="274"/>
      <c r="C734" s="274"/>
      <c r="D734" s="274"/>
    </row>
    <row r="735" spans="1:4">
      <c r="A735" s="274"/>
      <c r="B735" s="274"/>
      <c r="C735" s="274"/>
      <c r="D735" s="274"/>
    </row>
    <row r="736" spans="1:4">
      <c r="A736" s="274"/>
      <c r="B736" s="274"/>
      <c r="C736" s="274"/>
      <c r="D736" s="274"/>
    </row>
    <row r="737" spans="1:4">
      <c r="A737" s="274"/>
      <c r="B737" s="274"/>
      <c r="C737" s="274"/>
      <c r="D737" s="274"/>
    </row>
    <row r="738" spans="1:4">
      <c r="A738" s="274"/>
      <c r="B738" s="274"/>
      <c r="C738" s="274"/>
      <c r="D738" s="274"/>
    </row>
    <row r="739" spans="1:4">
      <c r="A739" s="274"/>
      <c r="B739" s="274"/>
      <c r="C739" s="274"/>
      <c r="D739" s="274"/>
    </row>
    <row r="740" spans="1:4">
      <c r="A740" s="274"/>
      <c r="B740" s="274"/>
      <c r="C740" s="274"/>
      <c r="D740" s="274"/>
    </row>
    <row r="741" spans="1:4">
      <c r="A741" s="274"/>
      <c r="B741" s="274"/>
      <c r="C741" s="274"/>
      <c r="D741" s="274"/>
    </row>
    <row r="742" spans="1:4">
      <c r="A742" s="274"/>
      <c r="B742" s="274"/>
      <c r="C742" s="274"/>
      <c r="D742" s="274"/>
    </row>
    <row r="743" spans="1:4">
      <c r="A743" s="274"/>
      <c r="B743" s="274"/>
      <c r="C743" s="274"/>
      <c r="D743" s="274"/>
    </row>
    <row r="744" spans="1:4">
      <c r="A744" s="274"/>
      <c r="B744" s="274"/>
      <c r="C744" s="274"/>
      <c r="D744" s="274"/>
    </row>
    <row r="745" spans="1:4">
      <c r="A745" s="274"/>
      <c r="B745" s="274"/>
      <c r="C745" s="274"/>
      <c r="D745" s="274"/>
    </row>
    <row r="746" spans="1:4">
      <c r="A746" s="274"/>
      <c r="B746" s="274"/>
      <c r="C746" s="274"/>
      <c r="D746" s="274"/>
    </row>
    <row r="747" spans="1:4">
      <c r="A747" s="274"/>
      <c r="B747" s="274"/>
      <c r="C747" s="274"/>
      <c r="D747" s="274"/>
    </row>
    <row r="748" spans="1:4">
      <c r="A748" s="274"/>
      <c r="B748" s="274"/>
      <c r="C748" s="274"/>
      <c r="D748" s="274"/>
    </row>
    <row r="749" spans="1:4">
      <c r="A749" s="274"/>
      <c r="B749" s="274"/>
      <c r="C749" s="274"/>
      <c r="D749" s="274"/>
    </row>
    <row r="750" spans="1:4">
      <c r="A750" s="274"/>
      <c r="B750" s="274"/>
      <c r="C750" s="274"/>
      <c r="D750" s="274"/>
    </row>
    <row r="751" spans="1:4">
      <c r="A751" s="274"/>
      <c r="B751" s="274"/>
      <c r="C751" s="274"/>
      <c r="D751" s="274"/>
    </row>
    <row r="752" spans="1:4">
      <c r="A752" s="274"/>
      <c r="B752" s="274"/>
      <c r="C752" s="274"/>
      <c r="D752" s="274"/>
    </row>
    <row r="753" spans="1:10">
      <c r="A753" s="274"/>
      <c r="B753" s="274"/>
      <c r="C753" s="274"/>
      <c r="D753" s="274"/>
    </row>
    <row r="754" spans="1:10">
      <c r="A754" s="274"/>
      <c r="B754" s="274"/>
      <c r="C754" s="274"/>
      <c r="D754" s="274"/>
    </row>
    <row r="755" spans="1:10">
      <c r="A755" s="274"/>
      <c r="B755" s="274"/>
      <c r="C755" s="274"/>
      <c r="D755" s="274"/>
    </row>
    <row r="756" spans="1:10">
      <c r="A756" s="274"/>
      <c r="B756" s="274"/>
      <c r="C756" s="274"/>
      <c r="D756" s="274"/>
    </row>
    <row r="757" spans="1:10">
      <c r="A757" s="274"/>
      <c r="B757" s="274"/>
      <c r="C757" s="274"/>
      <c r="D757" s="274"/>
    </row>
    <row r="758" spans="1:10">
      <c r="A758" s="274"/>
      <c r="B758" s="274"/>
      <c r="C758" s="274"/>
      <c r="D758" s="274"/>
    </row>
    <row r="759" spans="1:10">
      <c r="A759" s="274"/>
      <c r="B759" s="274"/>
      <c r="C759" s="274"/>
      <c r="D759" s="274"/>
    </row>
    <row r="760" spans="1:10">
      <c r="A760" s="274"/>
      <c r="B760" s="274"/>
      <c r="C760" s="274"/>
      <c r="D760" s="274"/>
    </row>
    <row r="761" spans="1:10">
      <c r="A761" s="274"/>
      <c r="B761" s="274"/>
      <c r="C761" s="274"/>
      <c r="D761" s="274"/>
    </row>
    <row r="762" spans="1:10">
      <c r="A762" s="274"/>
      <c r="B762" s="274"/>
      <c r="C762" s="274"/>
      <c r="D762" s="274"/>
    </row>
    <row r="763" spans="1:10" s="1" customFormat="1">
      <c r="A763" s="274"/>
      <c r="B763" s="274"/>
      <c r="C763" s="274"/>
      <c r="D763" s="274"/>
      <c r="E763" s="274"/>
      <c r="F763" s="274"/>
      <c r="G763" s="274"/>
      <c r="H763" s="274"/>
      <c r="I763" s="274"/>
      <c r="J763" s="274"/>
    </row>
    <row r="764" spans="1:10" s="1" customFormat="1">
      <c r="A764" s="274"/>
      <c r="B764" s="274"/>
      <c r="C764" s="274"/>
      <c r="D764" s="274"/>
      <c r="E764" s="274"/>
      <c r="F764" s="274"/>
      <c r="G764" s="274"/>
      <c r="H764" s="274"/>
      <c r="I764" s="274"/>
      <c r="J764" s="274"/>
    </row>
    <row r="765" spans="1:10" s="1" customFormat="1">
      <c r="A765" s="274"/>
      <c r="B765" s="274"/>
      <c r="C765" s="274"/>
      <c r="D765" s="274"/>
      <c r="E765" s="274"/>
      <c r="F765" s="274"/>
      <c r="G765" s="274"/>
      <c r="H765" s="274"/>
      <c r="I765" s="274"/>
      <c r="J765" s="274"/>
    </row>
    <row r="766" spans="1:10" s="1" customFormat="1">
      <c r="A766" s="274"/>
      <c r="B766" s="274"/>
      <c r="C766" s="274"/>
      <c r="D766" s="274"/>
      <c r="E766" s="274"/>
      <c r="F766" s="274"/>
      <c r="G766" s="274"/>
      <c r="H766" s="274"/>
      <c r="I766" s="274"/>
      <c r="J766" s="274"/>
    </row>
    <row r="767" spans="1:10" s="1" customFormat="1">
      <c r="A767" s="274"/>
      <c r="B767" s="274"/>
      <c r="C767" s="274"/>
      <c r="D767" s="274"/>
      <c r="E767" s="274"/>
      <c r="F767" s="274"/>
      <c r="G767" s="274"/>
      <c r="H767" s="274"/>
      <c r="I767" s="274"/>
      <c r="J767" s="274"/>
    </row>
    <row r="768" spans="1:10" s="1" customFormat="1">
      <c r="A768" s="274"/>
      <c r="B768" s="274"/>
      <c r="C768" s="274"/>
      <c r="D768" s="274"/>
      <c r="E768" s="274"/>
      <c r="F768" s="274"/>
      <c r="G768" s="274"/>
      <c r="H768" s="274"/>
      <c r="I768" s="274"/>
      <c r="J768" s="274"/>
    </row>
    <row r="769" spans="1:10" s="1" customFormat="1">
      <c r="A769" s="274"/>
      <c r="B769" s="274"/>
      <c r="C769" s="274"/>
      <c r="D769" s="274"/>
      <c r="E769" s="274"/>
      <c r="F769" s="274"/>
      <c r="G769" s="274"/>
      <c r="H769" s="274"/>
      <c r="I769" s="274"/>
      <c r="J769" s="274"/>
    </row>
    <row r="770" spans="1:10" s="1" customFormat="1">
      <c r="A770" s="274"/>
      <c r="B770" s="274"/>
      <c r="C770" s="274"/>
      <c r="D770" s="274"/>
      <c r="E770" s="274"/>
      <c r="F770" s="274"/>
      <c r="G770" s="274"/>
      <c r="H770" s="274"/>
      <c r="I770" s="274"/>
      <c r="J770" s="274"/>
    </row>
    <row r="771" spans="1:10" s="1" customFormat="1">
      <c r="A771" s="274"/>
      <c r="B771" s="274"/>
      <c r="C771" s="274"/>
      <c r="D771" s="274"/>
      <c r="E771" s="274"/>
      <c r="F771" s="274"/>
      <c r="G771" s="274"/>
      <c r="H771" s="274"/>
      <c r="I771" s="274"/>
      <c r="J771" s="274"/>
    </row>
    <row r="772" spans="1:10" s="1" customFormat="1">
      <c r="A772" s="274"/>
      <c r="B772" s="274"/>
      <c r="C772" s="274"/>
      <c r="D772" s="274"/>
      <c r="E772" s="274"/>
      <c r="F772" s="274"/>
      <c r="G772" s="274"/>
      <c r="H772" s="274"/>
      <c r="I772" s="274"/>
      <c r="J772" s="274"/>
    </row>
    <row r="773" spans="1:10" s="1" customFormat="1">
      <c r="A773" s="274"/>
      <c r="B773" s="274"/>
      <c r="C773" s="274"/>
      <c r="D773" s="274"/>
      <c r="E773" s="274"/>
      <c r="F773" s="274"/>
      <c r="G773" s="274"/>
      <c r="H773" s="274"/>
      <c r="I773" s="274"/>
      <c r="J773" s="274"/>
    </row>
    <row r="774" spans="1:10" s="1" customFormat="1">
      <c r="A774" s="274"/>
      <c r="B774" s="274"/>
      <c r="C774" s="274"/>
      <c r="D774" s="274"/>
      <c r="E774" s="274"/>
      <c r="F774" s="274"/>
      <c r="G774" s="274"/>
      <c r="H774" s="274"/>
      <c r="I774" s="274"/>
      <c r="J774" s="274"/>
    </row>
    <row r="775" spans="1:10" s="1" customFormat="1">
      <c r="A775" s="274"/>
      <c r="B775" s="274"/>
      <c r="C775" s="274"/>
      <c r="D775" s="274"/>
      <c r="E775" s="274"/>
      <c r="F775" s="274"/>
      <c r="G775" s="274"/>
      <c r="H775" s="274"/>
      <c r="I775" s="274"/>
      <c r="J775" s="274"/>
    </row>
    <row r="776" spans="1:10" s="1" customFormat="1">
      <c r="A776" s="274"/>
      <c r="B776" s="274"/>
      <c r="C776" s="274"/>
      <c r="D776" s="274"/>
      <c r="E776" s="274"/>
      <c r="F776" s="274"/>
      <c r="G776" s="274"/>
      <c r="H776" s="274"/>
      <c r="I776" s="274"/>
      <c r="J776" s="274"/>
    </row>
    <row r="777" spans="1:10" s="1" customFormat="1">
      <c r="A777" s="274"/>
      <c r="B777" s="274"/>
      <c r="C777" s="274"/>
      <c r="D777" s="274"/>
      <c r="E777" s="274"/>
      <c r="F777" s="274"/>
      <c r="G777" s="274"/>
      <c r="H777" s="274"/>
      <c r="I777" s="274"/>
      <c r="J777" s="274"/>
    </row>
    <row r="778" spans="1:10" s="1" customFormat="1">
      <c r="A778" s="274"/>
      <c r="B778" s="274"/>
      <c r="C778" s="274"/>
      <c r="D778" s="274"/>
      <c r="E778" s="274"/>
      <c r="F778" s="274"/>
      <c r="G778" s="274"/>
      <c r="H778" s="274"/>
      <c r="I778" s="274"/>
      <c r="J778" s="274"/>
    </row>
    <row r="779" spans="1:10" s="1" customFormat="1">
      <c r="A779" s="274"/>
      <c r="B779" s="274"/>
      <c r="C779" s="274"/>
      <c r="D779" s="274"/>
      <c r="E779" s="274"/>
      <c r="F779" s="274"/>
      <c r="G779" s="274"/>
      <c r="H779" s="274"/>
      <c r="I779" s="274"/>
      <c r="J779" s="274"/>
    </row>
    <row r="780" spans="1:10" s="1" customFormat="1">
      <c r="A780" s="274"/>
      <c r="B780" s="274"/>
      <c r="C780" s="274"/>
      <c r="D780" s="274"/>
      <c r="E780" s="274"/>
      <c r="F780" s="274"/>
      <c r="G780" s="274"/>
      <c r="H780" s="274"/>
      <c r="I780" s="274"/>
      <c r="J780" s="274"/>
    </row>
    <row r="781" spans="1:10" s="1" customFormat="1">
      <c r="A781" s="274"/>
      <c r="B781" s="274"/>
      <c r="C781" s="274"/>
      <c r="D781" s="274"/>
      <c r="E781" s="274"/>
      <c r="F781" s="274"/>
      <c r="G781" s="274"/>
      <c r="H781" s="274"/>
      <c r="I781" s="274"/>
      <c r="J781" s="274"/>
    </row>
    <row r="782" spans="1:10" s="1" customFormat="1">
      <c r="A782" s="274"/>
      <c r="B782" s="274"/>
      <c r="C782" s="274"/>
      <c r="D782" s="274"/>
      <c r="E782" s="274"/>
      <c r="F782" s="274"/>
      <c r="G782" s="274"/>
      <c r="H782" s="274"/>
      <c r="I782" s="274"/>
      <c r="J782" s="274"/>
    </row>
    <row r="783" spans="1:10" s="1" customFormat="1">
      <c r="A783" s="274"/>
      <c r="B783" s="274"/>
      <c r="C783" s="274"/>
      <c r="D783" s="274"/>
      <c r="E783" s="274"/>
      <c r="F783" s="274"/>
      <c r="G783" s="274"/>
      <c r="H783" s="274"/>
      <c r="I783" s="274"/>
      <c r="J783" s="274"/>
    </row>
    <row r="784" spans="1:10" s="1" customFormat="1">
      <c r="A784" s="274"/>
      <c r="B784" s="274"/>
      <c r="C784" s="274"/>
      <c r="D784" s="274"/>
      <c r="E784" s="274"/>
      <c r="F784" s="274"/>
      <c r="G784" s="274"/>
      <c r="H784" s="274"/>
      <c r="I784" s="274"/>
      <c r="J784" s="274"/>
    </row>
    <row r="785" spans="1:10" s="1" customFormat="1">
      <c r="A785" s="274"/>
      <c r="B785" s="274"/>
      <c r="C785" s="274"/>
      <c r="D785" s="274"/>
      <c r="E785" s="274"/>
      <c r="F785" s="274"/>
      <c r="G785" s="274"/>
      <c r="H785" s="274"/>
      <c r="I785" s="274"/>
      <c r="J785" s="274"/>
    </row>
    <row r="786" spans="1:10" s="1" customFormat="1">
      <c r="A786" s="274"/>
      <c r="B786" s="274"/>
      <c r="C786" s="274"/>
      <c r="D786" s="274"/>
      <c r="E786" s="274"/>
      <c r="F786" s="274"/>
      <c r="G786" s="274"/>
      <c r="H786" s="274"/>
      <c r="I786" s="274"/>
      <c r="J786" s="274"/>
    </row>
    <row r="787" spans="1:10" s="1" customFormat="1">
      <c r="A787" s="274"/>
      <c r="B787" s="274"/>
      <c r="C787" s="274"/>
      <c r="D787" s="274"/>
      <c r="E787" s="274"/>
      <c r="F787" s="274"/>
      <c r="G787" s="274"/>
      <c r="H787" s="274"/>
      <c r="I787" s="274"/>
      <c r="J787" s="274"/>
    </row>
    <row r="788" spans="1:10" s="1" customFormat="1">
      <c r="A788" s="274"/>
      <c r="B788" s="274"/>
      <c r="C788" s="274"/>
      <c r="D788" s="274"/>
      <c r="E788" s="274"/>
      <c r="F788" s="274"/>
      <c r="G788" s="274"/>
      <c r="H788" s="274"/>
      <c r="I788" s="274"/>
      <c r="J788" s="274"/>
    </row>
    <row r="789" spans="1:10" s="1" customFormat="1">
      <c r="A789" s="274"/>
      <c r="B789" s="274"/>
      <c r="C789" s="274"/>
      <c r="D789" s="274"/>
      <c r="E789" s="274"/>
      <c r="F789" s="274"/>
      <c r="G789" s="274"/>
      <c r="H789" s="274"/>
      <c r="I789" s="274"/>
      <c r="J789" s="274"/>
    </row>
    <row r="790" spans="1:10" s="1" customFormat="1">
      <c r="A790" s="274"/>
      <c r="B790" s="274"/>
      <c r="C790" s="274"/>
      <c r="D790" s="274"/>
      <c r="E790" s="274"/>
      <c r="F790" s="274"/>
      <c r="G790" s="274"/>
      <c r="H790" s="274"/>
      <c r="I790" s="274"/>
      <c r="J790" s="274"/>
    </row>
    <row r="791" spans="1:10" s="1" customFormat="1">
      <c r="A791" s="274"/>
      <c r="B791" s="274"/>
      <c r="C791" s="274"/>
      <c r="D791" s="274"/>
      <c r="E791" s="274"/>
      <c r="F791" s="274"/>
      <c r="G791" s="274"/>
      <c r="H791" s="274"/>
      <c r="I791" s="274"/>
      <c r="J791" s="274"/>
    </row>
    <row r="792" spans="1:10" s="1" customFormat="1">
      <c r="A792" s="274"/>
      <c r="B792" s="274"/>
      <c r="C792" s="274"/>
      <c r="D792" s="274"/>
      <c r="E792" s="274"/>
      <c r="F792" s="274"/>
      <c r="G792" s="274"/>
      <c r="H792" s="274"/>
      <c r="I792" s="274"/>
      <c r="J792" s="274"/>
    </row>
    <row r="793" spans="1:10" s="1" customFormat="1">
      <c r="A793" s="274"/>
      <c r="B793" s="274"/>
      <c r="C793" s="274"/>
      <c r="D793" s="274"/>
      <c r="E793" s="274"/>
      <c r="F793" s="274"/>
      <c r="G793" s="274"/>
      <c r="H793" s="274"/>
      <c r="I793" s="274"/>
      <c r="J793" s="274"/>
    </row>
    <row r="794" spans="1:10" s="1" customFormat="1">
      <c r="A794" s="274"/>
      <c r="B794" s="274"/>
      <c r="C794" s="274"/>
      <c r="D794" s="274"/>
      <c r="E794" s="274"/>
      <c r="F794" s="274"/>
      <c r="G794" s="274"/>
      <c r="H794" s="274"/>
      <c r="I794" s="274"/>
      <c r="J794" s="274"/>
    </row>
    <row r="795" spans="1:10" s="1" customFormat="1">
      <c r="A795" s="274"/>
      <c r="B795" s="274"/>
      <c r="C795" s="274"/>
      <c r="D795" s="274"/>
      <c r="E795" s="274"/>
      <c r="F795" s="274"/>
      <c r="G795" s="274"/>
      <c r="H795" s="274"/>
      <c r="I795" s="274"/>
      <c r="J795" s="274"/>
    </row>
    <row r="796" spans="1:10" s="1" customFormat="1">
      <c r="A796" s="274"/>
      <c r="B796" s="274"/>
      <c r="C796" s="274"/>
      <c r="D796" s="274"/>
      <c r="E796" s="274"/>
      <c r="F796" s="274"/>
      <c r="G796" s="274"/>
      <c r="H796" s="274"/>
      <c r="I796" s="274"/>
      <c r="J796" s="274"/>
    </row>
    <row r="797" spans="1:10" s="1" customFormat="1">
      <c r="A797" s="274"/>
      <c r="B797" s="274"/>
      <c r="C797" s="274"/>
      <c r="D797" s="274"/>
      <c r="E797" s="274"/>
      <c r="F797" s="274"/>
      <c r="G797" s="274"/>
      <c r="H797" s="274"/>
      <c r="I797" s="274"/>
      <c r="J797" s="274"/>
    </row>
    <row r="798" spans="1:10" s="1" customFormat="1">
      <c r="A798" s="274"/>
      <c r="B798" s="274"/>
      <c r="C798" s="274"/>
      <c r="D798" s="274"/>
      <c r="E798" s="274"/>
      <c r="F798" s="274"/>
      <c r="G798" s="274"/>
      <c r="H798" s="274"/>
      <c r="I798" s="274"/>
      <c r="J798" s="274"/>
    </row>
    <row r="799" spans="1:10" s="1" customFormat="1">
      <c r="A799" s="274"/>
      <c r="B799" s="274"/>
      <c r="C799" s="274"/>
      <c r="D799" s="274"/>
      <c r="E799" s="274"/>
      <c r="F799" s="274"/>
      <c r="G799" s="274"/>
      <c r="H799" s="274"/>
      <c r="I799" s="274"/>
      <c r="J799" s="274"/>
    </row>
    <row r="800" spans="1:10" s="1" customFormat="1">
      <c r="A800" s="274"/>
      <c r="B800" s="274"/>
      <c r="C800" s="274"/>
      <c r="D800" s="274"/>
      <c r="E800" s="274"/>
      <c r="F800" s="274"/>
      <c r="G800" s="274"/>
      <c r="H800" s="274"/>
      <c r="I800" s="274"/>
      <c r="J800" s="274"/>
    </row>
    <row r="801" spans="1:10" s="1" customFormat="1">
      <c r="A801" s="274"/>
      <c r="B801" s="274"/>
      <c r="C801" s="274"/>
      <c r="D801" s="274"/>
      <c r="E801" s="274"/>
      <c r="F801" s="274"/>
      <c r="G801" s="274"/>
      <c r="H801" s="274"/>
      <c r="I801" s="274"/>
      <c r="J801" s="274"/>
    </row>
    <row r="802" spans="1:10" s="1" customFormat="1">
      <c r="A802" s="274"/>
      <c r="B802" s="274"/>
      <c r="C802" s="274"/>
      <c r="D802" s="274"/>
      <c r="E802" s="274"/>
      <c r="F802" s="274"/>
      <c r="G802" s="274"/>
      <c r="H802" s="274"/>
      <c r="I802" s="274"/>
      <c r="J802" s="274"/>
    </row>
    <row r="803" spans="1:10" s="1" customFormat="1">
      <c r="A803" s="274"/>
      <c r="B803" s="274"/>
      <c r="C803" s="274"/>
      <c r="D803" s="274"/>
      <c r="E803" s="274"/>
      <c r="F803" s="274"/>
      <c r="G803" s="274"/>
      <c r="H803" s="274"/>
      <c r="I803" s="274"/>
      <c r="J803" s="274"/>
    </row>
    <row r="804" spans="1:10" s="1" customFormat="1">
      <c r="A804" s="274"/>
      <c r="B804" s="274"/>
      <c r="C804" s="274"/>
      <c r="D804" s="274"/>
      <c r="E804" s="274"/>
      <c r="F804" s="274"/>
      <c r="G804" s="274"/>
      <c r="H804" s="274"/>
      <c r="I804" s="274"/>
      <c r="J804" s="274"/>
    </row>
    <row r="805" spans="1:10" s="1" customFormat="1">
      <c r="A805" s="274"/>
      <c r="B805" s="274"/>
      <c r="C805" s="274"/>
      <c r="D805" s="274"/>
      <c r="E805" s="274"/>
      <c r="F805" s="274"/>
      <c r="G805" s="274"/>
      <c r="H805" s="274"/>
      <c r="I805" s="274"/>
      <c r="J805" s="274"/>
    </row>
    <row r="806" spans="1:10" s="1" customFormat="1">
      <c r="A806" s="274"/>
      <c r="B806" s="274"/>
      <c r="C806" s="274"/>
      <c r="D806" s="274"/>
      <c r="E806" s="274"/>
      <c r="F806" s="274"/>
      <c r="G806" s="274"/>
      <c r="H806" s="274"/>
      <c r="I806" s="274"/>
      <c r="J806" s="274"/>
    </row>
    <row r="807" spans="1:10" s="1" customFormat="1">
      <c r="A807" s="274"/>
      <c r="B807" s="274"/>
      <c r="C807" s="274"/>
      <c r="D807" s="274"/>
      <c r="E807" s="274"/>
      <c r="F807" s="274"/>
      <c r="G807" s="274"/>
      <c r="H807" s="274"/>
      <c r="I807" s="274"/>
      <c r="J807" s="274"/>
    </row>
    <row r="808" spans="1:10" s="1" customFormat="1">
      <c r="A808" s="274"/>
      <c r="B808" s="274"/>
      <c r="C808" s="274"/>
      <c r="D808" s="274"/>
      <c r="E808" s="274"/>
      <c r="F808" s="274"/>
      <c r="G808" s="274"/>
      <c r="H808" s="274"/>
      <c r="I808" s="274"/>
      <c r="J808" s="274"/>
    </row>
    <row r="809" spans="1:10" s="1" customFormat="1">
      <c r="A809" s="274"/>
      <c r="B809" s="274"/>
      <c r="C809" s="274"/>
      <c r="D809" s="274"/>
      <c r="E809" s="274"/>
      <c r="F809" s="274"/>
      <c r="G809" s="274"/>
      <c r="H809" s="274"/>
      <c r="I809" s="274"/>
      <c r="J809" s="274"/>
    </row>
    <row r="810" spans="1:10" s="1" customFormat="1">
      <c r="A810" s="274"/>
      <c r="B810" s="274"/>
      <c r="C810" s="274"/>
      <c r="D810" s="274"/>
      <c r="E810" s="274"/>
      <c r="F810" s="274"/>
      <c r="G810" s="274"/>
      <c r="H810" s="274"/>
      <c r="I810" s="274"/>
      <c r="J810" s="274"/>
    </row>
    <row r="811" spans="1:10" s="1" customFormat="1">
      <c r="A811" s="274"/>
      <c r="B811" s="274"/>
      <c r="C811" s="274"/>
      <c r="D811" s="274"/>
      <c r="E811" s="274"/>
      <c r="F811" s="274"/>
      <c r="G811" s="274"/>
      <c r="H811" s="274"/>
      <c r="I811" s="274"/>
      <c r="J811" s="274"/>
    </row>
    <row r="812" spans="1:10" s="1" customFormat="1">
      <c r="A812" s="274"/>
      <c r="B812" s="274"/>
      <c r="C812" s="274"/>
      <c r="D812" s="274"/>
      <c r="E812" s="274"/>
      <c r="F812" s="274"/>
      <c r="G812" s="274"/>
      <c r="H812" s="274"/>
      <c r="I812" s="274"/>
      <c r="J812" s="274"/>
    </row>
    <row r="813" spans="1:10" s="1" customFormat="1">
      <c r="A813" s="274"/>
      <c r="B813" s="274"/>
      <c r="C813" s="274"/>
      <c r="D813" s="274"/>
      <c r="E813" s="274"/>
      <c r="F813" s="274"/>
      <c r="G813" s="274"/>
      <c r="H813" s="274"/>
      <c r="I813" s="274"/>
      <c r="J813" s="274"/>
    </row>
    <row r="814" spans="1:10" s="1" customFormat="1">
      <c r="A814" s="274"/>
      <c r="B814" s="274"/>
      <c r="C814" s="274"/>
      <c r="D814" s="274"/>
      <c r="E814" s="274"/>
      <c r="F814" s="274"/>
      <c r="G814" s="274"/>
      <c r="H814" s="274"/>
      <c r="I814" s="274"/>
      <c r="J814" s="274"/>
    </row>
    <row r="815" spans="1:10" s="1" customFormat="1">
      <c r="A815" s="274"/>
      <c r="B815" s="274"/>
      <c r="C815" s="274"/>
      <c r="D815" s="274"/>
      <c r="E815" s="274"/>
      <c r="F815" s="274"/>
      <c r="G815" s="274"/>
      <c r="H815" s="274"/>
      <c r="I815" s="274"/>
      <c r="J815" s="274"/>
    </row>
    <row r="816" spans="1:10" s="1" customFormat="1">
      <c r="A816" s="274"/>
      <c r="B816" s="274"/>
      <c r="C816" s="274"/>
      <c r="D816" s="274"/>
      <c r="E816" s="274"/>
      <c r="F816" s="274"/>
      <c r="G816" s="274"/>
      <c r="H816" s="274"/>
      <c r="I816" s="274"/>
      <c r="J816" s="274"/>
    </row>
    <row r="817" spans="1:10" s="1" customFormat="1">
      <c r="A817" s="274"/>
      <c r="B817" s="274"/>
      <c r="C817" s="274"/>
      <c r="D817" s="274"/>
      <c r="E817" s="274"/>
      <c r="F817" s="274"/>
      <c r="G817" s="274"/>
      <c r="H817" s="274"/>
      <c r="I817" s="274"/>
      <c r="J817" s="274"/>
    </row>
    <row r="818" spans="1:10" s="1" customFormat="1">
      <c r="A818" s="274"/>
      <c r="B818" s="274"/>
      <c r="C818" s="274"/>
      <c r="D818" s="274"/>
      <c r="E818" s="274"/>
      <c r="F818" s="274"/>
      <c r="G818" s="274"/>
      <c r="H818" s="274"/>
      <c r="I818" s="274"/>
      <c r="J818" s="274"/>
    </row>
    <row r="819" spans="1:10" s="1" customFormat="1">
      <c r="A819" s="274"/>
      <c r="B819" s="274"/>
      <c r="C819" s="274"/>
      <c r="D819" s="274"/>
      <c r="E819" s="274"/>
      <c r="F819" s="274"/>
      <c r="G819" s="274"/>
      <c r="H819" s="274"/>
      <c r="I819" s="274"/>
      <c r="J819" s="274"/>
    </row>
    <row r="820" spans="1:10" s="1" customFormat="1">
      <c r="A820" s="274"/>
      <c r="B820" s="274"/>
      <c r="C820" s="274"/>
      <c r="D820" s="274"/>
      <c r="E820" s="274"/>
      <c r="F820" s="274"/>
      <c r="G820" s="274"/>
      <c r="H820" s="274"/>
      <c r="I820" s="274"/>
      <c r="J820" s="274"/>
    </row>
    <row r="821" spans="1:10" s="1" customFormat="1">
      <c r="A821" s="274"/>
      <c r="B821" s="274"/>
      <c r="C821" s="274"/>
      <c r="D821" s="274"/>
      <c r="E821" s="274"/>
      <c r="F821" s="274"/>
      <c r="G821" s="274"/>
      <c r="H821" s="274"/>
      <c r="I821" s="274"/>
      <c r="J821" s="274"/>
    </row>
    <row r="822" spans="1:10" s="1" customFormat="1">
      <c r="A822" s="274"/>
      <c r="B822" s="274"/>
      <c r="C822" s="274"/>
      <c r="D822" s="274"/>
      <c r="E822" s="274"/>
      <c r="F822" s="274"/>
      <c r="G822" s="274"/>
      <c r="H822" s="274"/>
      <c r="I822" s="274"/>
      <c r="J822" s="274"/>
    </row>
    <row r="823" spans="1:10" s="1" customFormat="1">
      <c r="A823" s="274"/>
      <c r="B823" s="274"/>
      <c r="C823" s="274"/>
      <c r="D823" s="274"/>
      <c r="E823" s="274"/>
      <c r="F823" s="274"/>
      <c r="G823" s="274"/>
      <c r="H823" s="274"/>
      <c r="I823" s="274"/>
      <c r="J823" s="274"/>
    </row>
    <row r="824" spans="1:10" s="1" customFormat="1">
      <c r="A824" s="274"/>
      <c r="B824" s="274"/>
      <c r="C824" s="274"/>
      <c r="D824" s="274"/>
      <c r="E824" s="274"/>
      <c r="F824" s="274"/>
      <c r="G824" s="274"/>
      <c r="H824" s="274"/>
      <c r="I824" s="274"/>
      <c r="J824" s="274"/>
    </row>
    <row r="825" spans="1:10" s="1" customFormat="1">
      <c r="A825" s="274"/>
      <c r="B825" s="274"/>
      <c r="C825" s="274"/>
      <c r="D825" s="274"/>
      <c r="E825" s="274"/>
      <c r="F825" s="274"/>
      <c r="G825" s="274"/>
      <c r="H825" s="274"/>
      <c r="I825" s="274"/>
      <c r="J825" s="274"/>
    </row>
    <row r="826" spans="1:10" s="1" customFormat="1">
      <c r="A826" s="274"/>
      <c r="B826" s="274"/>
      <c r="C826" s="274"/>
      <c r="D826" s="274"/>
      <c r="E826" s="274"/>
      <c r="F826" s="274"/>
      <c r="G826" s="274"/>
      <c r="H826" s="274"/>
      <c r="I826" s="274"/>
      <c r="J826" s="274"/>
    </row>
    <row r="827" spans="1:10" s="1" customFormat="1">
      <c r="A827" s="274"/>
      <c r="B827" s="274"/>
      <c r="C827" s="274"/>
      <c r="D827" s="274"/>
      <c r="E827" s="274"/>
      <c r="F827" s="274"/>
      <c r="G827" s="274"/>
      <c r="H827" s="274"/>
      <c r="I827" s="274"/>
      <c r="J827" s="274"/>
    </row>
    <row r="828" spans="1:10" s="1" customFormat="1">
      <c r="A828" s="274"/>
      <c r="B828" s="274"/>
      <c r="C828" s="274"/>
      <c r="D828" s="274"/>
      <c r="E828" s="274"/>
      <c r="F828" s="274"/>
      <c r="G828" s="274"/>
      <c r="H828" s="274"/>
      <c r="I828" s="274"/>
      <c r="J828" s="274"/>
    </row>
    <row r="829" spans="1:10" s="1" customFormat="1">
      <c r="A829" s="274"/>
      <c r="B829" s="274"/>
      <c r="C829" s="274"/>
      <c r="D829" s="274"/>
      <c r="E829" s="274"/>
      <c r="F829" s="274"/>
      <c r="G829" s="274"/>
      <c r="H829" s="274"/>
      <c r="I829" s="274"/>
      <c r="J829" s="274"/>
    </row>
    <row r="830" spans="1:10" s="1" customFormat="1">
      <c r="A830" s="274"/>
      <c r="B830" s="274"/>
      <c r="C830" s="274"/>
      <c r="D830" s="274"/>
      <c r="E830" s="274"/>
      <c r="F830" s="274"/>
      <c r="G830" s="274"/>
      <c r="H830" s="274"/>
      <c r="I830" s="274"/>
      <c r="J830" s="274"/>
    </row>
    <row r="831" spans="1:10" s="1" customFormat="1">
      <c r="A831" s="274"/>
      <c r="B831" s="274"/>
      <c r="C831" s="274"/>
      <c r="D831" s="274"/>
      <c r="E831" s="274"/>
      <c r="F831" s="274"/>
      <c r="G831" s="274"/>
      <c r="H831" s="274"/>
      <c r="I831" s="274"/>
      <c r="J831" s="274"/>
    </row>
    <row r="832" spans="1:10" s="1" customFormat="1">
      <c r="A832" s="274"/>
      <c r="B832" s="274"/>
      <c r="C832" s="274"/>
      <c r="D832" s="274"/>
      <c r="E832" s="274"/>
      <c r="F832" s="274"/>
      <c r="G832" s="274"/>
      <c r="H832" s="274"/>
      <c r="I832" s="274"/>
      <c r="J832" s="274"/>
    </row>
    <row r="833" spans="1:10" s="1" customFormat="1">
      <c r="A833" s="274"/>
      <c r="B833" s="274"/>
      <c r="C833" s="274"/>
      <c r="D833" s="274"/>
      <c r="E833" s="274"/>
      <c r="F833" s="274"/>
      <c r="G833" s="274"/>
      <c r="H833" s="274"/>
      <c r="I833" s="274"/>
      <c r="J833" s="274"/>
    </row>
    <row r="834" spans="1:10" s="1" customFormat="1">
      <c r="A834" s="274"/>
      <c r="B834" s="274"/>
      <c r="C834" s="274"/>
      <c r="D834" s="274"/>
      <c r="E834" s="274"/>
      <c r="F834" s="274"/>
      <c r="G834" s="274"/>
      <c r="H834" s="274"/>
      <c r="I834" s="274"/>
      <c r="J834" s="274"/>
    </row>
    <row r="835" spans="1:10" s="1" customFormat="1">
      <c r="A835" s="274"/>
      <c r="B835" s="274"/>
      <c r="C835" s="274"/>
      <c r="D835" s="274"/>
      <c r="E835" s="274"/>
      <c r="F835" s="274"/>
      <c r="G835" s="274"/>
      <c r="H835" s="274"/>
      <c r="I835" s="274"/>
      <c r="J835" s="274"/>
    </row>
    <row r="836" spans="1:10" s="1" customFormat="1">
      <c r="A836" s="274"/>
      <c r="B836" s="274"/>
      <c r="C836" s="274"/>
      <c r="D836" s="274"/>
      <c r="E836" s="274"/>
      <c r="F836" s="274"/>
      <c r="G836" s="274"/>
      <c r="H836" s="274"/>
      <c r="I836" s="274"/>
      <c r="J836" s="274"/>
    </row>
    <row r="837" spans="1:10" s="1" customFormat="1">
      <c r="A837" s="274"/>
      <c r="B837" s="274"/>
      <c r="C837" s="274"/>
      <c r="D837" s="274"/>
      <c r="E837" s="274"/>
      <c r="F837" s="274"/>
      <c r="G837" s="274"/>
      <c r="H837" s="274"/>
      <c r="I837" s="274"/>
      <c r="J837" s="274"/>
    </row>
    <row r="838" spans="1:10" s="1" customFormat="1">
      <c r="A838" s="274"/>
      <c r="B838" s="274"/>
      <c r="C838" s="274"/>
      <c r="D838" s="274"/>
      <c r="E838" s="274"/>
      <c r="F838" s="274"/>
      <c r="G838" s="274"/>
      <c r="H838" s="274"/>
      <c r="I838" s="274"/>
      <c r="J838" s="274"/>
    </row>
    <row r="839" spans="1:10" s="1" customFormat="1">
      <c r="A839" s="274"/>
      <c r="B839" s="274"/>
      <c r="C839" s="274"/>
      <c r="D839" s="274"/>
      <c r="E839" s="274"/>
      <c r="F839" s="274"/>
      <c r="G839" s="274"/>
      <c r="H839" s="274"/>
      <c r="I839" s="274"/>
      <c r="J839" s="274"/>
    </row>
    <row r="840" spans="1:10" s="1" customFormat="1">
      <c r="A840" s="274"/>
      <c r="B840" s="274"/>
      <c r="C840" s="274"/>
      <c r="D840" s="274"/>
      <c r="E840" s="274"/>
      <c r="F840" s="274"/>
      <c r="G840" s="274"/>
      <c r="H840" s="274"/>
      <c r="I840" s="274"/>
      <c r="J840" s="274"/>
    </row>
    <row r="841" spans="1:10" s="1" customFormat="1">
      <c r="A841" s="274"/>
      <c r="B841" s="274"/>
      <c r="C841" s="274"/>
      <c r="D841" s="274"/>
      <c r="E841" s="274"/>
      <c r="F841" s="274"/>
      <c r="G841" s="274"/>
      <c r="H841" s="274"/>
      <c r="I841" s="274"/>
      <c r="J841" s="274"/>
    </row>
    <row r="842" spans="1:10" s="1" customFormat="1">
      <c r="A842" s="274"/>
      <c r="B842" s="274"/>
      <c r="C842" s="274"/>
      <c r="D842" s="274"/>
      <c r="E842" s="274"/>
      <c r="F842" s="274"/>
      <c r="G842" s="274"/>
      <c r="H842" s="274"/>
      <c r="I842" s="274"/>
      <c r="J842" s="274"/>
    </row>
    <row r="843" spans="1:10" s="1" customFormat="1">
      <c r="A843" s="274"/>
      <c r="B843" s="274"/>
      <c r="C843" s="274"/>
      <c r="D843" s="274"/>
      <c r="E843" s="274"/>
      <c r="F843" s="274"/>
      <c r="G843" s="274"/>
      <c r="H843" s="274"/>
      <c r="I843" s="274"/>
      <c r="J843" s="274"/>
    </row>
    <row r="844" spans="1:10" s="1" customFormat="1">
      <c r="A844" s="274"/>
      <c r="B844" s="274"/>
      <c r="C844" s="274"/>
      <c r="D844" s="274"/>
      <c r="E844" s="274"/>
      <c r="F844" s="274"/>
      <c r="G844" s="274"/>
      <c r="H844" s="274"/>
      <c r="I844" s="274"/>
      <c r="J844" s="274"/>
    </row>
    <row r="845" spans="1:10" s="1" customFormat="1">
      <c r="A845" s="274"/>
      <c r="B845" s="274"/>
      <c r="C845" s="274"/>
      <c r="D845" s="274"/>
      <c r="E845" s="274"/>
      <c r="F845" s="274"/>
      <c r="G845" s="274"/>
      <c r="H845" s="274"/>
      <c r="I845" s="274"/>
      <c r="J845" s="274"/>
    </row>
    <row r="846" spans="1:10" s="1" customFormat="1">
      <c r="A846" s="274"/>
      <c r="B846" s="274"/>
      <c r="C846" s="274"/>
      <c r="D846" s="274"/>
      <c r="E846" s="274"/>
      <c r="F846" s="274"/>
      <c r="G846" s="274"/>
      <c r="H846" s="274"/>
      <c r="I846" s="274"/>
      <c r="J846" s="274"/>
    </row>
    <row r="847" spans="1:10" s="1" customFormat="1">
      <c r="A847" s="274"/>
      <c r="B847" s="274"/>
      <c r="C847" s="274"/>
      <c r="D847" s="274"/>
      <c r="E847" s="274"/>
      <c r="F847" s="274"/>
      <c r="G847" s="274"/>
      <c r="H847" s="274"/>
      <c r="I847" s="274"/>
      <c r="J847" s="274"/>
    </row>
    <row r="848" spans="1:10" s="1" customFormat="1">
      <c r="A848" s="274"/>
      <c r="B848" s="274"/>
      <c r="C848" s="274"/>
      <c r="D848" s="274"/>
      <c r="E848" s="274"/>
      <c r="F848" s="274"/>
      <c r="G848" s="274"/>
      <c r="H848" s="274"/>
      <c r="I848" s="274"/>
      <c r="J848" s="274"/>
    </row>
    <row r="849" spans="1:10" s="1" customFormat="1">
      <c r="A849" s="274"/>
      <c r="B849" s="274"/>
      <c r="C849" s="274"/>
      <c r="D849" s="274"/>
      <c r="E849" s="274"/>
      <c r="F849" s="274"/>
      <c r="G849" s="274"/>
      <c r="H849" s="274"/>
      <c r="I849" s="274"/>
      <c r="J849" s="274"/>
    </row>
    <row r="850" spans="1:10" s="1" customFormat="1">
      <c r="A850" s="274"/>
      <c r="B850" s="274"/>
      <c r="C850" s="274"/>
      <c r="D850" s="274"/>
      <c r="E850" s="274"/>
      <c r="F850" s="274"/>
      <c r="G850" s="274"/>
      <c r="H850" s="274"/>
      <c r="I850" s="274"/>
      <c r="J850" s="274"/>
    </row>
    <row r="851" spans="1:10" s="1" customFormat="1">
      <c r="A851" s="274"/>
      <c r="B851" s="274"/>
      <c r="C851" s="274"/>
      <c r="D851" s="274"/>
      <c r="E851" s="274"/>
      <c r="F851" s="274"/>
      <c r="G851" s="274"/>
      <c r="H851" s="274"/>
      <c r="I851" s="274"/>
      <c r="J851" s="274"/>
    </row>
    <row r="852" spans="1:10" s="1" customFormat="1">
      <c r="A852" s="274"/>
      <c r="B852" s="274"/>
      <c r="C852" s="274"/>
      <c r="D852" s="274"/>
      <c r="E852" s="274"/>
      <c r="F852" s="274"/>
      <c r="G852" s="274"/>
      <c r="H852" s="274"/>
      <c r="I852" s="274"/>
      <c r="J852" s="274"/>
    </row>
    <row r="853" spans="1:10" s="1" customFormat="1">
      <c r="A853" s="274"/>
      <c r="B853" s="274"/>
      <c r="C853" s="274"/>
      <c r="D853" s="274"/>
      <c r="E853" s="274"/>
      <c r="F853" s="274"/>
      <c r="G853" s="274"/>
      <c r="H853" s="274"/>
      <c r="I853" s="274"/>
      <c r="J853" s="274"/>
    </row>
    <row r="854" spans="1:10" s="1" customFormat="1">
      <c r="A854" s="274"/>
      <c r="B854" s="274"/>
      <c r="C854" s="274"/>
      <c r="D854" s="274"/>
      <c r="E854" s="274"/>
      <c r="F854" s="274"/>
      <c r="G854" s="274"/>
      <c r="H854" s="274"/>
      <c r="I854" s="274"/>
      <c r="J854" s="274"/>
    </row>
    <row r="855" spans="1:10" s="1" customFormat="1">
      <c r="A855" s="274"/>
      <c r="B855" s="274"/>
      <c r="C855" s="274"/>
      <c r="D855" s="274"/>
      <c r="E855" s="274"/>
      <c r="F855" s="274"/>
      <c r="G855" s="274"/>
      <c r="H855" s="274"/>
      <c r="I855" s="274"/>
      <c r="J855" s="274"/>
    </row>
    <row r="856" spans="1:10" s="1" customFormat="1">
      <c r="A856" s="274"/>
      <c r="B856" s="274"/>
      <c r="C856" s="274"/>
      <c r="D856" s="274"/>
      <c r="E856" s="274"/>
      <c r="F856" s="274"/>
      <c r="G856" s="274"/>
      <c r="H856" s="274"/>
      <c r="I856" s="274"/>
      <c r="J856" s="274"/>
    </row>
    <row r="857" spans="1:10" s="1" customFormat="1">
      <c r="A857" s="274"/>
      <c r="B857" s="274"/>
      <c r="C857" s="274"/>
      <c r="D857" s="274"/>
      <c r="E857" s="274"/>
      <c r="F857" s="274"/>
      <c r="G857" s="274"/>
      <c r="H857" s="274"/>
      <c r="I857" s="274"/>
      <c r="J857" s="274"/>
    </row>
    <row r="858" spans="1:10" s="1" customFormat="1">
      <c r="A858" s="274"/>
      <c r="B858" s="274"/>
      <c r="C858" s="274"/>
      <c r="D858" s="274"/>
      <c r="E858" s="274"/>
      <c r="F858" s="274"/>
      <c r="G858" s="274"/>
      <c r="H858" s="274"/>
      <c r="I858" s="274"/>
      <c r="J858" s="274"/>
    </row>
    <row r="859" spans="1:10" s="1" customFormat="1">
      <c r="A859" s="274"/>
      <c r="B859" s="274"/>
      <c r="C859" s="274"/>
      <c r="D859" s="274"/>
      <c r="E859" s="274"/>
      <c r="F859" s="274"/>
      <c r="G859" s="274"/>
      <c r="H859" s="274"/>
      <c r="I859" s="274"/>
      <c r="J859" s="274"/>
    </row>
    <row r="860" spans="1:10" s="1" customFormat="1">
      <c r="A860" s="274"/>
      <c r="B860" s="274"/>
      <c r="C860" s="274"/>
      <c r="D860" s="274"/>
      <c r="E860" s="274"/>
      <c r="F860" s="274"/>
      <c r="G860" s="274"/>
      <c r="H860" s="274"/>
      <c r="I860" s="274"/>
      <c r="J860" s="274"/>
    </row>
    <row r="861" spans="1:10" s="1" customFormat="1">
      <c r="A861" s="274"/>
      <c r="B861" s="274"/>
      <c r="C861" s="274"/>
      <c r="D861" s="274"/>
      <c r="E861" s="274"/>
      <c r="F861" s="274"/>
      <c r="G861" s="274"/>
      <c r="H861" s="274"/>
      <c r="I861" s="274"/>
      <c r="J861" s="274"/>
    </row>
    <row r="862" spans="1:10" s="1" customFormat="1">
      <c r="A862" s="274"/>
      <c r="B862" s="274"/>
      <c r="C862" s="274"/>
      <c r="D862" s="274"/>
      <c r="E862" s="274"/>
      <c r="F862" s="274"/>
      <c r="G862" s="274"/>
      <c r="H862" s="274"/>
      <c r="I862" s="274"/>
      <c r="J862" s="274"/>
    </row>
    <row r="863" spans="1:10" s="1" customFormat="1">
      <c r="A863" s="274"/>
      <c r="B863" s="274"/>
      <c r="C863" s="274"/>
      <c r="D863" s="274"/>
      <c r="E863" s="274"/>
      <c r="F863" s="274"/>
      <c r="G863" s="274"/>
      <c r="H863" s="274"/>
      <c r="I863" s="274"/>
      <c r="J863" s="274"/>
    </row>
    <row r="864" spans="1:10" s="1" customFormat="1">
      <c r="A864" s="274"/>
      <c r="B864" s="274"/>
      <c r="C864" s="274"/>
      <c r="D864" s="274"/>
      <c r="E864" s="274"/>
      <c r="F864" s="274"/>
      <c r="G864" s="274"/>
      <c r="H864" s="274"/>
      <c r="I864" s="274"/>
      <c r="J864" s="274"/>
    </row>
    <row r="865" spans="1:10" s="1" customFormat="1">
      <c r="A865" s="274"/>
      <c r="B865" s="274"/>
      <c r="C865" s="274"/>
      <c r="D865" s="274"/>
      <c r="E865" s="274"/>
      <c r="F865" s="274"/>
      <c r="G865" s="274"/>
      <c r="H865" s="274"/>
      <c r="I865" s="274"/>
      <c r="J865" s="274"/>
    </row>
    <row r="866" spans="1:10" s="1" customFormat="1">
      <c r="A866" s="274"/>
      <c r="B866" s="274"/>
      <c r="C866" s="274"/>
      <c r="D866" s="274"/>
      <c r="E866" s="274"/>
      <c r="F866" s="274"/>
      <c r="G866" s="274"/>
      <c r="H866" s="274"/>
      <c r="I866" s="274"/>
      <c r="J866" s="274"/>
    </row>
    <row r="867" spans="1:10" s="1" customFormat="1">
      <c r="A867" s="274"/>
      <c r="B867" s="274"/>
      <c r="C867" s="274"/>
      <c r="D867" s="274"/>
      <c r="E867" s="274"/>
      <c r="F867" s="274"/>
      <c r="G867" s="274"/>
      <c r="H867" s="274"/>
      <c r="I867" s="274"/>
      <c r="J867" s="274"/>
    </row>
    <row r="868" spans="1:10" s="1" customFormat="1">
      <c r="A868" s="274"/>
      <c r="B868" s="274"/>
      <c r="C868" s="274"/>
      <c r="D868" s="274"/>
      <c r="E868" s="274"/>
      <c r="F868" s="274"/>
      <c r="G868" s="274"/>
      <c r="H868" s="274"/>
      <c r="I868" s="274"/>
      <c r="J868" s="274"/>
    </row>
    <row r="869" spans="1:10" s="1" customFormat="1">
      <c r="A869" s="274"/>
      <c r="B869" s="274"/>
      <c r="C869" s="274"/>
      <c r="D869" s="274"/>
      <c r="E869" s="274"/>
      <c r="F869" s="274"/>
      <c r="G869" s="274"/>
      <c r="H869" s="274"/>
      <c r="I869" s="274"/>
      <c r="J869" s="274"/>
    </row>
    <row r="870" spans="1:10" s="1" customFormat="1">
      <c r="A870" s="274"/>
      <c r="B870" s="274"/>
      <c r="C870" s="274"/>
      <c r="D870" s="274"/>
      <c r="E870" s="274"/>
      <c r="F870" s="274"/>
      <c r="G870" s="274"/>
      <c r="H870" s="274"/>
      <c r="I870" s="274"/>
      <c r="J870" s="274"/>
    </row>
    <row r="871" spans="1:10" s="1" customFormat="1">
      <c r="A871" s="274"/>
      <c r="B871" s="274"/>
      <c r="C871" s="274"/>
      <c r="D871" s="274"/>
      <c r="E871" s="274"/>
      <c r="F871" s="274"/>
      <c r="G871" s="274"/>
      <c r="H871" s="274"/>
      <c r="I871" s="274"/>
      <c r="J871" s="274"/>
    </row>
    <row r="872" spans="1:10" s="1" customFormat="1">
      <c r="A872" s="274"/>
      <c r="B872" s="274"/>
      <c r="C872" s="274"/>
      <c r="D872" s="274"/>
      <c r="E872" s="274"/>
      <c r="F872" s="274"/>
      <c r="G872" s="274"/>
      <c r="H872" s="274"/>
      <c r="I872" s="274"/>
      <c r="J872" s="274"/>
    </row>
    <row r="873" spans="1:10" s="1" customFormat="1">
      <c r="A873" s="274"/>
      <c r="B873" s="274"/>
      <c r="C873" s="274"/>
      <c r="D873" s="274"/>
      <c r="E873" s="274"/>
      <c r="F873" s="274"/>
      <c r="G873" s="274"/>
      <c r="H873" s="274"/>
      <c r="I873" s="274"/>
      <c r="J873" s="274"/>
    </row>
    <row r="874" spans="1:10" s="1" customFormat="1">
      <c r="A874" s="274"/>
      <c r="B874" s="274"/>
      <c r="C874" s="274"/>
      <c r="D874" s="274"/>
      <c r="E874" s="274"/>
      <c r="F874" s="274"/>
      <c r="G874" s="274"/>
      <c r="H874" s="274"/>
      <c r="I874" s="274"/>
      <c r="J874" s="274"/>
    </row>
    <row r="875" spans="1:10" s="1" customFormat="1">
      <c r="A875" s="274"/>
      <c r="B875" s="274"/>
      <c r="C875" s="274"/>
      <c r="D875" s="274"/>
      <c r="E875" s="274"/>
      <c r="F875" s="274"/>
      <c r="G875" s="274"/>
      <c r="H875" s="274"/>
      <c r="I875" s="274"/>
      <c r="J875" s="274"/>
    </row>
    <row r="876" spans="1:10" s="1" customFormat="1">
      <c r="A876" s="274"/>
      <c r="B876" s="274"/>
      <c r="C876" s="274"/>
      <c r="D876" s="274"/>
      <c r="E876" s="274"/>
      <c r="F876" s="274"/>
      <c r="G876" s="274"/>
      <c r="H876" s="274"/>
      <c r="I876" s="274"/>
      <c r="J876" s="274"/>
    </row>
    <row r="877" spans="1:10" s="1" customFormat="1">
      <c r="A877" s="274"/>
      <c r="B877" s="274"/>
      <c r="C877" s="274"/>
      <c r="D877" s="274"/>
      <c r="E877" s="274"/>
      <c r="F877" s="274"/>
      <c r="G877" s="274"/>
      <c r="H877" s="274"/>
      <c r="I877" s="274"/>
      <c r="J877" s="274"/>
    </row>
    <row r="878" spans="1:10" s="1" customFormat="1">
      <c r="A878" s="274"/>
      <c r="B878" s="274"/>
      <c r="C878" s="274"/>
      <c r="D878" s="274"/>
      <c r="E878" s="274"/>
      <c r="F878" s="274"/>
      <c r="G878" s="274"/>
      <c r="H878" s="274"/>
      <c r="I878" s="274"/>
      <c r="J878" s="274"/>
    </row>
    <row r="879" spans="1:10" s="1" customFormat="1">
      <c r="A879" s="274"/>
      <c r="B879" s="274"/>
      <c r="C879" s="274"/>
      <c r="D879" s="274"/>
      <c r="E879" s="274"/>
      <c r="F879" s="274"/>
      <c r="G879" s="274"/>
      <c r="H879" s="274"/>
      <c r="I879" s="274"/>
      <c r="J879" s="274"/>
    </row>
    <row r="880" spans="1:10" s="1" customFormat="1">
      <c r="A880" s="274"/>
      <c r="B880" s="274"/>
      <c r="C880" s="274"/>
      <c r="D880" s="274"/>
      <c r="E880" s="274"/>
      <c r="F880" s="274"/>
      <c r="G880" s="274"/>
      <c r="H880" s="274"/>
      <c r="I880" s="274"/>
      <c r="J880" s="274"/>
    </row>
    <row r="881" spans="1:10" s="1" customFormat="1">
      <c r="A881" s="274"/>
      <c r="B881" s="274"/>
      <c r="C881" s="274"/>
      <c r="D881" s="274"/>
      <c r="E881" s="274"/>
      <c r="F881" s="274"/>
      <c r="G881" s="274"/>
      <c r="H881" s="274"/>
      <c r="I881" s="274"/>
      <c r="J881" s="274"/>
    </row>
    <row r="882" spans="1:10" s="1" customFormat="1">
      <c r="A882" s="274"/>
      <c r="B882" s="274"/>
      <c r="C882" s="274"/>
      <c r="D882" s="274"/>
      <c r="E882" s="274"/>
      <c r="F882" s="274"/>
      <c r="G882" s="274"/>
      <c r="H882" s="274"/>
      <c r="I882" s="274"/>
      <c r="J882" s="274"/>
    </row>
    <row r="883" spans="1:10" s="1" customFormat="1">
      <c r="A883" s="274"/>
      <c r="B883" s="274"/>
      <c r="C883" s="274"/>
      <c r="D883" s="274"/>
      <c r="E883" s="274"/>
      <c r="F883" s="274"/>
      <c r="G883" s="274"/>
      <c r="H883" s="274"/>
      <c r="I883" s="274"/>
      <c r="J883" s="274"/>
    </row>
    <row r="884" spans="1:10" s="1" customFormat="1">
      <c r="A884" s="274"/>
      <c r="B884" s="274"/>
      <c r="C884" s="274"/>
      <c r="D884" s="274"/>
      <c r="E884" s="274"/>
      <c r="F884" s="274"/>
      <c r="G884" s="274"/>
      <c r="H884" s="274"/>
      <c r="I884" s="274"/>
      <c r="J884" s="274"/>
    </row>
    <row r="885" spans="1:10" s="1" customFormat="1">
      <c r="A885" s="274"/>
      <c r="B885" s="274"/>
      <c r="C885" s="274"/>
      <c r="D885" s="274"/>
      <c r="E885" s="274"/>
      <c r="F885" s="274"/>
      <c r="G885" s="274"/>
      <c r="H885" s="274"/>
      <c r="I885" s="274"/>
      <c r="J885" s="274"/>
    </row>
    <row r="886" spans="1:10" s="1" customFormat="1">
      <c r="A886" s="274"/>
      <c r="B886" s="274"/>
      <c r="C886" s="274"/>
      <c r="D886" s="274"/>
      <c r="E886" s="274"/>
      <c r="F886" s="274"/>
      <c r="G886" s="274"/>
      <c r="H886" s="274"/>
      <c r="I886" s="274"/>
      <c r="J886" s="274"/>
    </row>
    <row r="887" spans="1:10" s="1" customFormat="1">
      <c r="A887" s="274"/>
      <c r="B887" s="274"/>
      <c r="C887" s="274"/>
      <c r="D887" s="274"/>
      <c r="E887" s="274"/>
      <c r="F887" s="274"/>
      <c r="G887" s="274"/>
      <c r="H887" s="274"/>
      <c r="I887" s="274"/>
      <c r="J887" s="274"/>
    </row>
    <row r="888" spans="1:10" s="1" customFormat="1">
      <c r="A888" s="274"/>
      <c r="B888" s="274"/>
      <c r="C888" s="274"/>
      <c r="D888" s="274"/>
      <c r="E888" s="274"/>
      <c r="F888" s="274"/>
      <c r="G888" s="274"/>
      <c r="H888" s="274"/>
      <c r="I888" s="274"/>
      <c r="J888" s="274"/>
    </row>
    <row r="889" spans="1:10" s="1" customFormat="1">
      <c r="A889" s="274"/>
      <c r="B889" s="274"/>
      <c r="C889" s="274"/>
      <c r="D889" s="274"/>
      <c r="E889" s="274"/>
      <c r="F889" s="274"/>
      <c r="G889" s="274"/>
      <c r="H889" s="274"/>
      <c r="I889" s="274"/>
      <c r="J889" s="274"/>
    </row>
    <row r="890" spans="1:10" s="1" customFormat="1">
      <c r="A890" s="274"/>
      <c r="B890" s="274"/>
      <c r="C890" s="274"/>
      <c r="D890" s="274"/>
      <c r="E890" s="274"/>
      <c r="F890" s="274"/>
      <c r="G890" s="274"/>
      <c r="H890" s="274"/>
      <c r="I890" s="274"/>
      <c r="J890" s="274"/>
    </row>
    <row r="891" spans="1:10" s="1" customFormat="1">
      <c r="A891" s="274"/>
      <c r="B891" s="274"/>
      <c r="C891" s="274"/>
      <c r="D891" s="274"/>
      <c r="E891" s="274"/>
      <c r="F891" s="274"/>
      <c r="G891" s="274"/>
      <c r="H891" s="274"/>
      <c r="I891" s="274"/>
      <c r="J891" s="274"/>
    </row>
    <row r="892" spans="1:10" s="1" customFormat="1">
      <c r="A892" s="274"/>
      <c r="B892" s="274"/>
      <c r="C892" s="274"/>
      <c r="D892" s="274"/>
      <c r="E892" s="274"/>
      <c r="F892" s="274"/>
      <c r="G892" s="274"/>
      <c r="H892" s="274"/>
      <c r="I892" s="274"/>
      <c r="J892" s="274"/>
    </row>
    <row r="893" spans="1:10" s="1" customFormat="1">
      <c r="A893" s="274"/>
      <c r="B893" s="274"/>
      <c r="C893" s="274"/>
      <c r="D893" s="274"/>
      <c r="E893" s="274"/>
      <c r="F893" s="274"/>
      <c r="G893" s="274"/>
      <c r="H893" s="274"/>
      <c r="I893" s="274"/>
      <c r="J893" s="274"/>
    </row>
    <row r="894" spans="1:10" s="1" customFormat="1">
      <c r="A894" s="274"/>
      <c r="B894" s="274"/>
      <c r="C894" s="274"/>
      <c r="D894" s="274"/>
      <c r="E894" s="274"/>
      <c r="F894" s="274"/>
      <c r="G894" s="274"/>
      <c r="H894" s="274"/>
      <c r="I894" s="274"/>
      <c r="J894" s="274"/>
    </row>
    <row r="895" spans="1:10" s="1" customFormat="1">
      <c r="A895" s="274"/>
      <c r="B895" s="274"/>
      <c r="C895" s="274"/>
      <c r="D895" s="274"/>
      <c r="E895" s="274"/>
      <c r="F895" s="274"/>
      <c r="G895" s="274"/>
      <c r="H895" s="274"/>
      <c r="I895" s="274"/>
      <c r="J895" s="274"/>
    </row>
    <row r="896" spans="1:10" s="1" customFormat="1">
      <c r="A896" s="274"/>
      <c r="B896" s="274"/>
      <c r="C896" s="274"/>
      <c r="D896" s="274"/>
      <c r="E896" s="274"/>
      <c r="F896" s="274"/>
      <c r="G896" s="274"/>
      <c r="H896" s="274"/>
      <c r="I896" s="274"/>
      <c r="J896" s="274"/>
    </row>
    <row r="897" spans="1:10" s="1" customFormat="1">
      <c r="A897" s="274"/>
      <c r="B897" s="274"/>
      <c r="C897" s="274"/>
      <c r="D897" s="274"/>
      <c r="E897" s="274"/>
      <c r="F897" s="274"/>
      <c r="G897" s="274"/>
      <c r="H897" s="274"/>
      <c r="I897" s="274"/>
      <c r="J897" s="274"/>
    </row>
    <row r="898" spans="1:10" s="1" customFormat="1">
      <c r="A898" s="274"/>
      <c r="B898" s="274"/>
      <c r="C898" s="274"/>
      <c r="D898" s="274"/>
      <c r="E898" s="274"/>
      <c r="F898" s="274"/>
      <c r="G898" s="274"/>
      <c r="H898" s="274"/>
      <c r="I898" s="274"/>
      <c r="J898" s="274"/>
    </row>
    <row r="899" spans="1:10" s="1" customFormat="1">
      <c r="A899" s="274"/>
      <c r="B899" s="274"/>
      <c r="C899" s="274"/>
      <c r="D899" s="274"/>
      <c r="E899" s="274"/>
      <c r="F899" s="274"/>
      <c r="G899" s="274"/>
      <c r="H899" s="274"/>
      <c r="I899" s="274"/>
      <c r="J899" s="274"/>
    </row>
    <row r="900" spans="1:10" s="1" customFormat="1">
      <c r="A900" s="274"/>
      <c r="B900" s="274"/>
      <c r="C900" s="274"/>
      <c r="D900" s="274"/>
      <c r="E900" s="274"/>
      <c r="F900" s="274"/>
      <c r="G900" s="274"/>
      <c r="H900" s="274"/>
      <c r="I900" s="274"/>
      <c r="J900" s="274"/>
    </row>
    <row r="901" spans="1:10" s="1" customFormat="1">
      <c r="A901" s="274"/>
      <c r="B901" s="274"/>
      <c r="C901" s="274"/>
      <c r="D901" s="274"/>
      <c r="E901" s="274"/>
      <c r="F901" s="274"/>
      <c r="G901" s="274"/>
      <c r="H901" s="274"/>
      <c r="I901" s="274"/>
      <c r="J901" s="274"/>
    </row>
    <row r="902" spans="1:10" s="1" customFormat="1">
      <c r="A902" s="274"/>
      <c r="B902" s="274"/>
      <c r="C902" s="274"/>
      <c r="D902" s="274"/>
      <c r="E902" s="274"/>
      <c r="F902" s="274"/>
      <c r="G902" s="274"/>
      <c r="H902" s="274"/>
      <c r="I902" s="274"/>
      <c r="J902" s="274"/>
    </row>
    <row r="903" spans="1:10" s="1" customFormat="1">
      <c r="A903" s="274"/>
      <c r="B903" s="274"/>
      <c r="C903" s="274"/>
      <c r="D903" s="274"/>
      <c r="E903" s="274"/>
      <c r="F903" s="274"/>
      <c r="G903" s="274"/>
      <c r="H903" s="274"/>
      <c r="I903" s="274"/>
      <c r="J903" s="274"/>
    </row>
    <row r="904" spans="1:10" s="1" customFormat="1">
      <c r="A904" s="274"/>
      <c r="B904" s="274"/>
      <c r="C904" s="274"/>
      <c r="D904" s="274"/>
      <c r="E904" s="274"/>
      <c r="F904" s="274"/>
      <c r="G904" s="274"/>
      <c r="H904" s="274"/>
      <c r="I904" s="274"/>
      <c r="J904" s="274"/>
    </row>
    <row r="905" spans="1:10" s="1" customFormat="1">
      <c r="A905" s="274"/>
      <c r="B905" s="274"/>
      <c r="C905" s="274"/>
      <c r="D905" s="274"/>
      <c r="E905" s="274"/>
      <c r="F905" s="274"/>
      <c r="G905" s="274"/>
      <c r="H905" s="274"/>
      <c r="I905" s="274"/>
      <c r="J905" s="274"/>
    </row>
    <row r="906" spans="1:10" s="1" customFormat="1">
      <c r="A906" s="274"/>
      <c r="B906" s="274"/>
      <c r="C906" s="274"/>
      <c r="D906" s="274"/>
      <c r="E906" s="274"/>
      <c r="F906" s="274"/>
      <c r="G906" s="274"/>
      <c r="H906" s="274"/>
      <c r="I906" s="274"/>
      <c r="J906" s="274"/>
    </row>
    <row r="907" spans="1:10" s="1" customFormat="1">
      <c r="A907" s="274"/>
      <c r="B907" s="274"/>
      <c r="C907" s="274"/>
      <c r="D907" s="274"/>
      <c r="E907" s="274"/>
      <c r="F907" s="274"/>
      <c r="G907" s="274"/>
      <c r="H907" s="274"/>
      <c r="I907" s="274"/>
      <c r="J907" s="274"/>
    </row>
    <row r="908" spans="1:10" s="1" customFormat="1">
      <c r="A908" s="274"/>
      <c r="B908" s="274"/>
      <c r="C908" s="274"/>
      <c r="D908" s="274"/>
      <c r="E908" s="274"/>
      <c r="F908" s="274"/>
      <c r="G908" s="274"/>
      <c r="H908" s="274"/>
      <c r="I908" s="274"/>
      <c r="J908" s="274"/>
    </row>
    <row r="909" spans="1:10" s="1" customFormat="1">
      <c r="A909" s="274"/>
      <c r="B909" s="274"/>
      <c r="C909" s="274"/>
      <c r="D909" s="274"/>
      <c r="E909" s="274"/>
      <c r="F909" s="274"/>
      <c r="G909" s="274"/>
      <c r="H909" s="274"/>
      <c r="I909" s="274"/>
      <c r="J909" s="274"/>
    </row>
    <row r="910" spans="1:10" s="1" customFormat="1">
      <c r="A910" s="274"/>
      <c r="B910" s="274"/>
      <c r="C910" s="274"/>
      <c r="D910" s="274"/>
      <c r="E910" s="274"/>
      <c r="F910" s="274"/>
      <c r="G910" s="274"/>
      <c r="H910" s="274"/>
      <c r="I910" s="274"/>
      <c r="J910" s="274"/>
    </row>
    <row r="911" spans="1:10" s="1" customFormat="1">
      <c r="A911" s="274"/>
      <c r="B911" s="274"/>
      <c r="C911" s="274"/>
      <c r="D911" s="274"/>
      <c r="E911" s="274"/>
      <c r="F911" s="274"/>
      <c r="G911" s="274"/>
      <c r="H911" s="274"/>
      <c r="I911" s="274"/>
      <c r="J911" s="274"/>
    </row>
    <row r="912" spans="1:10" s="1" customFormat="1">
      <c r="A912" s="274"/>
      <c r="B912" s="274"/>
      <c r="C912" s="274"/>
      <c r="D912" s="274"/>
      <c r="E912" s="274"/>
      <c r="F912" s="274"/>
      <c r="G912" s="274"/>
      <c r="H912" s="274"/>
      <c r="I912" s="274"/>
      <c r="J912" s="274"/>
    </row>
    <row r="913" spans="1:10" s="1" customFormat="1">
      <c r="A913" s="274"/>
      <c r="B913" s="274"/>
      <c r="C913" s="274"/>
      <c r="D913" s="274"/>
      <c r="E913" s="274"/>
      <c r="F913" s="274"/>
      <c r="G913" s="274"/>
      <c r="H913" s="274"/>
      <c r="I913" s="274"/>
      <c r="J913" s="274"/>
    </row>
    <row r="914" spans="1:10" s="1" customFormat="1">
      <c r="A914" s="274"/>
      <c r="B914" s="274"/>
      <c r="C914" s="274"/>
      <c r="D914" s="274"/>
      <c r="E914" s="274"/>
      <c r="F914" s="274"/>
      <c r="G914" s="274"/>
      <c r="H914" s="274"/>
      <c r="I914" s="274"/>
      <c r="J914" s="274"/>
    </row>
    <row r="915" spans="1:10" s="1" customFormat="1">
      <c r="A915" s="274"/>
      <c r="B915" s="274"/>
      <c r="C915" s="274"/>
      <c r="D915" s="274"/>
      <c r="E915" s="274"/>
      <c r="F915" s="274"/>
      <c r="G915" s="274"/>
      <c r="H915" s="274"/>
      <c r="I915" s="274"/>
      <c r="J915" s="274"/>
    </row>
    <row r="916" spans="1:10" s="1" customFormat="1">
      <c r="A916" s="274"/>
      <c r="B916" s="274"/>
      <c r="C916" s="274"/>
      <c r="D916" s="274"/>
      <c r="E916" s="274"/>
      <c r="F916" s="274"/>
      <c r="G916" s="274"/>
      <c r="H916" s="274"/>
      <c r="I916" s="274"/>
      <c r="J916" s="274"/>
    </row>
    <row r="917" spans="1:10" s="1" customFormat="1">
      <c r="A917" s="274"/>
      <c r="B917" s="274"/>
      <c r="C917" s="274"/>
      <c r="D917" s="274"/>
      <c r="E917" s="274"/>
      <c r="F917" s="274"/>
      <c r="G917" s="274"/>
      <c r="H917" s="274"/>
      <c r="I917" s="274"/>
      <c r="J917" s="274"/>
    </row>
    <row r="918" spans="1:10" s="1" customFormat="1">
      <c r="A918" s="274"/>
      <c r="B918" s="274"/>
      <c r="C918" s="274"/>
      <c r="D918" s="274"/>
      <c r="E918" s="274"/>
      <c r="F918" s="274"/>
      <c r="G918" s="274"/>
      <c r="H918" s="274"/>
      <c r="I918" s="274"/>
      <c r="J918" s="274"/>
    </row>
    <row r="919" spans="1:10" s="1" customFormat="1">
      <c r="A919" s="274"/>
      <c r="B919" s="274"/>
      <c r="C919" s="274"/>
      <c r="D919" s="274"/>
      <c r="E919" s="274"/>
      <c r="F919" s="274"/>
      <c r="G919" s="274"/>
      <c r="H919" s="274"/>
      <c r="I919" s="274"/>
      <c r="J919" s="274"/>
    </row>
    <row r="920" spans="1:10" s="1" customFormat="1">
      <c r="A920" s="274"/>
      <c r="B920" s="274"/>
      <c r="C920" s="274"/>
      <c r="D920" s="274"/>
      <c r="E920" s="274"/>
      <c r="F920" s="274"/>
      <c r="G920" s="274"/>
      <c r="H920" s="274"/>
      <c r="I920" s="274"/>
      <c r="J920" s="274"/>
    </row>
    <row r="921" spans="1:10" s="1" customFormat="1">
      <c r="A921" s="274"/>
      <c r="B921" s="274"/>
      <c r="C921" s="274"/>
      <c r="D921" s="274"/>
      <c r="E921" s="274"/>
      <c r="F921" s="274"/>
      <c r="G921" s="274"/>
      <c r="H921" s="274"/>
      <c r="I921" s="274"/>
      <c r="J921" s="274"/>
    </row>
    <row r="922" spans="1:10" s="1" customFormat="1">
      <c r="A922" s="274"/>
      <c r="B922" s="274"/>
      <c r="C922" s="274"/>
      <c r="D922" s="274"/>
      <c r="E922" s="274"/>
      <c r="F922" s="274"/>
      <c r="G922" s="274"/>
      <c r="H922" s="274"/>
      <c r="I922" s="274"/>
      <c r="J922" s="274"/>
    </row>
    <row r="923" spans="1:10" s="1" customFormat="1">
      <c r="A923" s="274"/>
      <c r="B923" s="274"/>
      <c r="C923" s="274"/>
      <c r="D923" s="274"/>
      <c r="E923" s="274"/>
      <c r="F923" s="274"/>
      <c r="G923" s="274"/>
      <c r="H923" s="274"/>
      <c r="I923" s="274"/>
      <c r="J923" s="274"/>
    </row>
    <row r="924" spans="1:10" s="1" customFormat="1">
      <c r="A924" s="274"/>
      <c r="B924" s="274"/>
      <c r="C924" s="274"/>
      <c r="D924" s="274"/>
      <c r="E924" s="274"/>
      <c r="F924" s="274"/>
      <c r="G924" s="274"/>
      <c r="H924" s="274"/>
      <c r="I924" s="274"/>
      <c r="J924" s="274"/>
    </row>
    <row r="925" spans="1:10" s="1" customFormat="1">
      <c r="A925" s="274"/>
      <c r="B925" s="274"/>
      <c r="C925" s="274"/>
      <c r="D925" s="274"/>
      <c r="E925" s="274"/>
      <c r="F925" s="274"/>
      <c r="G925" s="274"/>
      <c r="H925" s="274"/>
      <c r="I925" s="274"/>
      <c r="J925" s="274"/>
    </row>
    <row r="926" spans="1:10" s="1" customFormat="1">
      <c r="A926" s="274"/>
      <c r="B926" s="274"/>
      <c r="C926" s="274"/>
      <c r="D926" s="274"/>
      <c r="E926" s="274"/>
      <c r="F926" s="274"/>
      <c r="G926" s="274"/>
      <c r="H926" s="274"/>
      <c r="I926" s="274"/>
      <c r="J926" s="274"/>
    </row>
    <row r="927" spans="1:10" s="1" customFormat="1">
      <c r="A927" s="274"/>
      <c r="B927" s="274"/>
      <c r="C927" s="274"/>
      <c r="D927" s="274"/>
      <c r="E927" s="274"/>
      <c r="F927" s="274"/>
      <c r="G927" s="274"/>
      <c r="H927" s="274"/>
      <c r="I927" s="274"/>
      <c r="J927" s="274"/>
    </row>
    <row r="928" spans="1:10" s="1" customFormat="1">
      <c r="A928" s="274"/>
      <c r="B928" s="274"/>
      <c r="C928" s="274"/>
      <c r="D928" s="274"/>
      <c r="E928" s="274"/>
      <c r="F928" s="274"/>
      <c r="G928" s="274"/>
      <c r="H928" s="274"/>
      <c r="I928" s="274"/>
      <c r="J928" s="274"/>
    </row>
    <row r="929" spans="1:10" s="1" customFormat="1">
      <c r="A929" s="274"/>
      <c r="B929" s="274"/>
      <c r="C929" s="274"/>
      <c r="D929" s="274"/>
      <c r="E929" s="274"/>
      <c r="F929" s="274"/>
      <c r="G929" s="274"/>
      <c r="H929" s="274"/>
      <c r="I929" s="274"/>
      <c r="J929" s="274"/>
    </row>
    <row r="930" spans="1:10" s="1" customFormat="1">
      <c r="A930" s="274"/>
      <c r="B930" s="274"/>
      <c r="C930" s="274"/>
      <c r="D930" s="274"/>
      <c r="E930" s="274"/>
      <c r="F930" s="274"/>
      <c r="G930" s="274"/>
      <c r="H930" s="274"/>
      <c r="I930" s="274"/>
      <c r="J930" s="274"/>
    </row>
    <row r="931" spans="1:10" s="1" customFormat="1">
      <c r="A931" s="274"/>
      <c r="B931" s="274"/>
      <c r="C931" s="274"/>
      <c r="D931" s="274"/>
      <c r="E931" s="274"/>
      <c r="F931" s="274"/>
      <c r="G931" s="274"/>
      <c r="H931" s="274"/>
      <c r="I931" s="274"/>
      <c r="J931" s="274"/>
    </row>
    <row r="932" spans="1:10" s="1" customFormat="1">
      <c r="A932" s="274"/>
      <c r="B932" s="274"/>
      <c r="C932" s="274"/>
      <c r="D932" s="274"/>
      <c r="E932" s="274"/>
      <c r="F932" s="274"/>
      <c r="G932" s="274"/>
      <c r="H932" s="274"/>
      <c r="I932" s="274"/>
      <c r="J932" s="274"/>
    </row>
    <row r="933" spans="1:10" s="1" customFormat="1">
      <c r="A933" s="274"/>
      <c r="B933" s="274"/>
      <c r="C933" s="274"/>
      <c r="D933" s="274"/>
      <c r="E933" s="274"/>
      <c r="F933" s="274"/>
      <c r="G933" s="274"/>
      <c r="H933" s="274"/>
      <c r="I933" s="274"/>
      <c r="J933" s="274"/>
    </row>
    <row r="934" spans="1:10" s="1" customFormat="1">
      <c r="A934" s="274"/>
      <c r="B934" s="274"/>
      <c r="C934" s="274"/>
      <c r="D934" s="274"/>
      <c r="E934" s="274"/>
      <c r="F934" s="274"/>
      <c r="G934" s="274"/>
      <c r="H934" s="274"/>
      <c r="I934" s="274"/>
      <c r="J934" s="274"/>
    </row>
    <row r="935" spans="1:10" s="1" customFormat="1">
      <c r="A935" s="274"/>
      <c r="B935" s="274"/>
      <c r="C935" s="274"/>
      <c r="D935" s="274"/>
      <c r="E935" s="274"/>
      <c r="F935" s="274"/>
      <c r="G935" s="274"/>
      <c r="H935" s="274"/>
      <c r="I935" s="274"/>
      <c r="J935" s="274"/>
    </row>
    <row r="936" spans="1:10" s="1" customFormat="1">
      <c r="A936" s="274"/>
      <c r="B936" s="274"/>
      <c r="C936" s="274"/>
      <c r="D936" s="274"/>
      <c r="E936" s="274"/>
      <c r="F936" s="274"/>
      <c r="G936" s="274"/>
      <c r="H936" s="274"/>
      <c r="I936" s="274"/>
      <c r="J936" s="274"/>
    </row>
    <row r="937" spans="1:10" s="1" customFormat="1">
      <c r="A937" s="274"/>
      <c r="B937" s="274"/>
      <c r="C937" s="274"/>
      <c r="D937" s="274"/>
      <c r="E937" s="274"/>
      <c r="F937" s="274"/>
      <c r="G937" s="274"/>
      <c r="H937" s="274"/>
      <c r="I937" s="274"/>
      <c r="J937" s="274"/>
    </row>
    <row r="938" spans="1:10" s="1" customFormat="1">
      <c r="A938" s="274"/>
      <c r="B938" s="274"/>
      <c r="C938" s="274"/>
      <c r="D938" s="274"/>
      <c r="E938" s="274"/>
      <c r="F938" s="274"/>
      <c r="G938" s="274"/>
      <c r="H938" s="274"/>
      <c r="I938" s="274"/>
      <c r="J938" s="274"/>
    </row>
    <row r="939" spans="1:10" s="1" customFormat="1">
      <c r="A939" s="274"/>
      <c r="B939" s="274"/>
      <c r="C939" s="274"/>
      <c r="D939" s="274"/>
      <c r="E939" s="274"/>
      <c r="F939" s="274"/>
      <c r="G939" s="274"/>
      <c r="H939" s="274"/>
      <c r="I939" s="274"/>
      <c r="J939" s="274"/>
    </row>
    <row r="940" spans="1:10" s="1" customFormat="1">
      <c r="A940" s="274"/>
      <c r="B940" s="274"/>
      <c r="C940" s="274"/>
      <c r="D940" s="274"/>
      <c r="E940" s="274"/>
      <c r="F940" s="274"/>
      <c r="G940" s="274"/>
      <c r="H940" s="274"/>
      <c r="I940" s="274"/>
      <c r="J940" s="274"/>
    </row>
    <row r="941" spans="1:10" s="1" customFormat="1">
      <c r="A941" s="274"/>
      <c r="B941" s="274"/>
      <c r="C941" s="274"/>
      <c r="D941" s="274"/>
      <c r="E941" s="274"/>
      <c r="F941" s="274"/>
      <c r="G941" s="274"/>
      <c r="H941" s="274"/>
      <c r="I941" s="274"/>
      <c r="J941" s="274"/>
    </row>
    <row r="942" spans="1:10" s="1" customFormat="1">
      <c r="A942" s="274"/>
      <c r="B942" s="274"/>
      <c r="C942" s="274"/>
      <c r="D942" s="274"/>
      <c r="E942" s="274"/>
      <c r="F942" s="274"/>
      <c r="G942" s="274"/>
      <c r="H942" s="274"/>
      <c r="I942" s="274"/>
      <c r="J942" s="274"/>
    </row>
    <row r="943" spans="1:10" s="1" customFormat="1">
      <c r="A943" s="274"/>
      <c r="B943" s="274"/>
      <c r="C943" s="274"/>
      <c r="D943" s="274"/>
      <c r="E943" s="274"/>
      <c r="F943" s="274"/>
      <c r="G943" s="274"/>
      <c r="H943" s="274"/>
      <c r="I943" s="274"/>
      <c r="J943" s="274"/>
    </row>
    <row r="944" spans="1:10" s="1" customFormat="1">
      <c r="A944" s="274"/>
      <c r="B944" s="274"/>
      <c r="C944" s="274"/>
      <c r="D944" s="274"/>
      <c r="E944" s="274"/>
      <c r="F944" s="274"/>
      <c r="G944" s="274"/>
      <c r="H944" s="274"/>
      <c r="I944" s="274"/>
      <c r="J944" s="274"/>
    </row>
    <row r="945" spans="1:10" s="1" customFormat="1">
      <c r="A945" s="274"/>
      <c r="B945" s="274"/>
      <c r="C945" s="274"/>
      <c r="D945" s="274"/>
      <c r="E945" s="274"/>
      <c r="F945" s="274"/>
      <c r="G945" s="274"/>
      <c r="H945" s="274"/>
      <c r="I945" s="274"/>
      <c r="J945" s="274"/>
    </row>
    <row r="946" spans="1:10" s="1" customFormat="1">
      <c r="A946" s="274"/>
      <c r="B946" s="274"/>
      <c r="C946" s="274"/>
      <c r="D946" s="274"/>
      <c r="E946" s="274"/>
      <c r="F946" s="274"/>
      <c r="G946" s="274"/>
      <c r="H946" s="274"/>
      <c r="I946" s="274"/>
      <c r="J946" s="274"/>
    </row>
    <row r="947" spans="1:10" s="1" customFormat="1">
      <c r="A947" s="274"/>
      <c r="B947" s="274"/>
      <c r="C947" s="274"/>
      <c r="D947" s="274"/>
      <c r="E947" s="274"/>
      <c r="F947" s="274"/>
      <c r="G947" s="274"/>
      <c r="H947" s="274"/>
      <c r="I947" s="274"/>
      <c r="J947" s="274"/>
    </row>
    <row r="948" spans="1:10" s="1" customFormat="1">
      <c r="A948" s="274"/>
      <c r="B948" s="274"/>
      <c r="C948" s="274"/>
      <c r="D948" s="274"/>
      <c r="E948" s="274"/>
      <c r="F948" s="274"/>
      <c r="G948" s="274"/>
      <c r="H948" s="274"/>
      <c r="I948" s="274"/>
      <c r="J948" s="274"/>
    </row>
    <row r="949" spans="1:10" s="1" customFormat="1">
      <c r="A949" s="274"/>
      <c r="B949" s="274"/>
      <c r="C949" s="274"/>
      <c r="D949" s="274"/>
      <c r="E949" s="274"/>
      <c r="F949" s="274"/>
      <c r="G949" s="274"/>
      <c r="H949" s="274"/>
      <c r="I949" s="274"/>
      <c r="J949" s="274"/>
    </row>
    <row r="950" spans="1:10" s="1" customFormat="1">
      <c r="A950" s="274"/>
      <c r="B950" s="274"/>
      <c r="C950" s="274"/>
      <c r="D950" s="274"/>
      <c r="E950" s="274"/>
      <c r="F950" s="274"/>
      <c r="G950" s="274"/>
      <c r="H950" s="274"/>
      <c r="I950" s="274"/>
      <c r="J950" s="274"/>
    </row>
    <row r="951" spans="1:10" s="1" customFormat="1">
      <c r="A951" s="274"/>
      <c r="B951" s="274"/>
      <c r="C951" s="274"/>
      <c r="D951" s="274"/>
      <c r="E951" s="274"/>
      <c r="F951" s="274"/>
      <c r="G951" s="274"/>
      <c r="H951" s="274"/>
      <c r="I951" s="274"/>
      <c r="J951" s="274"/>
    </row>
    <row r="952" spans="1:10" s="1" customFormat="1">
      <c r="A952" s="274"/>
      <c r="B952" s="274"/>
      <c r="C952" s="274"/>
      <c r="D952" s="274"/>
      <c r="E952" s="274"/>
      <c r="F952" s="274"/>
      <c r="G952" s="274"/>
      <c r="H952" s="274"/>
      <c r="I952" s="274"/>
      <c r="J952" s="274"/>
    </row>
    <row r="953" spans="1:10" s="1" customFormat="1">
      <c r="A953" s="274"/>
      <c r="B953" s="274"/>
      <c r="C953" s="274"/>
      <c r="D953" s="274"/>
      <c r="E953" s="274"/>
      <c r="F953" s="274"/>
      <c r="G953" s="274"/>
      <c r="H953" s="274"/>
      <c r="I953" s="274"/>
      <c r="J953" s="274"/>
    </row>
    <row r="954" spans="1:10" s="1" customFormat="1">
      <c r="A954" s="274"/>
      <c r="B954" s="274"/>
      <c r="C954" s="274"/>
      <c r="D954" s="274"/>
      <c r="E954" s="274"/>
      <c r="F954" s="274"/>
      <c r="G954" s="274"/>
      <c r="H954" s="274"/>
      <c r="I954" s="274"/>
      <c r="J954" s="274"/>
    </row>
    <row r="955" spans="1:10" s="1" customFormat="1">
      <c r="A955" s="274"/>
      <c r="B955" s="274"/>
      <c r="C955" s="274"/>
      <c r="D955" s="274"/>
      <c r="E955" s="274"/>
      <c r="F955" s="274"/>
      <c r="G955" s="274"/>
      <c r="H955" s="274"/>
      <c r="I955" s="274"/>
      <c r="J955" s="274"/>
    </row>
    <row r="956" spans="1:10" s="1" customFormat="1">
      <c r="A956" s="274"/>
      <c r="B956" s="274"/>
      <c r="C956" s="274"/>
      <c r="D956" s="274"/>
      <c r="E956" s="274"/>
      <c r="F956" s="274"/>
      <c r="G956" s="274"/>
      <c r="H956" s="274"/>
      <c r="I956" s="274"/>
      <c r="J956" s="274"/>
    </row>
    <row r="957" spans="1:10" s="1" customFormat="1">
      <c r="A957" s="274"/>
      <c r="B957" s="274"/>
      <c r="C957" s="274"/>
      <c r="D957" s="274"/>
      <c r="E957" s="274"/>
      <c r="F957" s="274"/>
      <c r="G957" s="274"/>
      <c r="H957" s="274"/>
      <c r="I957" s="274"/>
      <c r="J957" s="274"/>
    </row>
    <row r="958" spans="1:10" s="1" customFormat="1">
      <c r="A958" s="274"/>
      <c r="B958" s="274"/>
      <c r="C958" s="274"/>
      <c r="D958" s="274"/>
      <c r="E958" s="274"/>
      <c r="F958" s="274"/>
      <c r="G958" s="274"/>
      <c r="H958" s="274"/>
      <c r="I958" s="274"/>
      <c r="J958" s="274"/>
    </row>
    <row r="959" spans="1:10" s="1" customFormat="1">
      <c r="A959" s="274"/>
      <c r="B959" s="274"/>
      <c r="C959" s="274"/>
      <c r="D959" s="274"/>
      <c r="E959" s="274"/>
      <c r="F959" s="274"/>
      <c r="G959" s="274"/>
      <c r="H959" s="274"/>
      <c r="I959" s="274"/>
      <c r="J959" s="274"/>
    </row>
    <row r="960" spans="1:10" s="1" customFormat="1">
      <c r="A960" s="274"/>
      <c r="B960" s="274"/>
      <c r="C960" s="274"/>
      <c r="D960" s="274"/>
      <c r="E960" s="274"/>
      <c r="F960" s="274"/>
      <c r="G960" s="274"/>
      <c r="H960" s="274"/>
      <c r="I960" s="274"/>
      <c r="J960" s="274"/>
    </row>
    <row r="961" spans="1:10" s="1" customFormat="1">
      <c r="A961" s="274"/>
      <c r="B961" s="274"/>
      <c r="C961" s="274"/>
      <c r="D961" s="274"/>
      <c r="E961" s="274"/>
      <c r="F961" s="274"/>
      <c r="G961" s="274"/>
      <c r="H961" s="274"/>
      <c r="I961" s="274"/>
      <c r="J961" s="274"/>
    </row>
    <row r="962" spans="1:10" s="1" customFormat="1">
      <c r="A962" s="274"/>
      <c r="B962" s="274"/>
      <c r="C962" s="274"/>
      <c r="D962" s="274"/>
      <c r="E962" s="274"/>
      <c r="F962" s="274"/>
      <c r="G962" s="274"/>
      <c r="H962" s="274"/>
      <c r="I962" s="274"/>
      <c r="J962" s="274"/>
    </row>
    <row r="963" spans="1:10" s="1" customFormat="1">
      <c r="A963" s="274"/>
      <c r="B963" s="274"/>
      <c r="C963" s="274"/>
      <c r="D963" s="274"/>
      <c r="E963" s="274"/>
      <c r="F963" s="274"/>
      <c r="G963" s="274"/>
      <c r="H963" s="274"/>
      <c r="I963" s="274"/>
      <c r="J963" s="274"/>
    </row>
    <row r="964" spans="1:10" s="1" customFormat="1">
      <c r="A964" s="274"/>
      <c r="B964" s="274"/>
      <c r="C964" s="274"/>
      <c r="D964" s="274"/>
      <c r="E964" s="274"/>
      <c r="F964" s="274"/>
      <c r="G964" s="274"/>
      <c r="H964" s="274"/>
      <c r="I964" s="274"/>
      <c r="J964" s="274"/>
    </row>
    <row r="965" spans="1:10" s="1" customFormat="1">
      <c r="A965" s="274"/>
      <c r="B965" s="274"/>
      <c r="C965" s="274"/>
      <c r="D965" s="274"/>
      <c r="E965" s="274"/>
      <c r="F965" s="274"/>
      <c r="G965" s="274"/>
      <c r="H965" s="274"/>
      <c r="I965" s="274"/>
      <c r="J965" s="274"/>
    </row>
    <row r="966" spans="1:10" s="1" customFormat="1">
      <c r="A966" s="274"/>
      <c r="B966" s="274"/>
      <c r="C966" s="274"/>
      <c r="D966" s="274"/>
      <c r="E966" s="274"/>
      <c r="F966" s="274"/>
      <c r="G966" s="274"/>
      <c r="H966" s="274"/>
      <c r="I966" s="274"/>
      <c r="J966" s="274"/>
    </row>
    <row r="967" spans="1:10" s="1" customFormat="1">
      <c r="A967" s="274"/>
      <c r="B967" s="274"/>
      <c r="C967" s="274"/>
      <c r="D967" s="274"/>
      <c r="E967" s="274"/>
      <c r="F967" s="274"/>
      <c r="G967" s="274"/>
      <c r="H967" s="274"/>
      <c r="I967" s="274"/>
      <c r="J967" s="274"/>
    </row>
    <row r="968" spans="1:10" s="1" customFormat="1">
      <c r="A968" s="274"/>
      <c r="B968" s="274"/>
      <c r="C968" s="274"/>
      <c r="D968" s="274"/>
      <c r="E968" s="274"/>
      <c r="F968" s="274"/>
      <c r="G968" s="274"/>
      <c r="H968" s="274"/>
      <c r="I968" s="274"/>
      <c r="J968" s="274"/>
    </row>
    <row r="969" spans="1:10" s="1" customFormat="1">
      <c r="A969" s="274"/>
      <c r="B969" s="274"/>
      <c r="C969" s="274"/>
      <c r="D969" s="274"/>
      <c r="E969" s="274"/>
      <c r="F969" s="274"/>
      <c r="G969" s="274"/>
      <c r="H969" s="274"/>
      <c r="I969" s="274"/>
      <c r="J969" s="274"/>
    </row>
    <row r="970" spans="1:10" s="1" customFormat="1">
      <c r="A970" s="274"/>
      <c r="B970" s="274"/>
      <c r="C970" s="274"/>
      <c r="D970" s="274"/>
      <c r="E970" s="274"/>
      <c r="F970" s="274"/>
      <c r="G970" s="274"/>
      <c r="H970" s="274"/>
      <c r="I970" s="274"/>
      <c r="J970" s="274"/>
    </row>
    <row r="971" spans="1:10" s="1" customFormat="1">
      <c r="A971" s="274"/>
      <c r="B971" s="274"/>
      <c r="C971" s="274"/>
      <c r="D971" s="274"/>
      <c r="E971" s="274"/>
      <c r="F971" s="274"/>
      <c r="G971" s="274"/>
      <c r="H971" s="274"/>
      <c r="I971" s="274"/>
      <c r="J971" s="274"/>
    </row>
    <row r="972" spans="1:10" s="1" customFormat="1">
      <c r="A972" s="274"/>
      <c r="B972" s="274"/>
      <c r="C972" s="274"/>
      <c r="D972" s="274"/>
      <c r="E972" s="274"/>
      <c r="F972" s="274"/>
      <c r="G972" s="274"/>
      <c r="H972" s="274"/>
      <c r="I972" s="274"/>
      <c r="J972" s="274"/>
    </row>
    <row r="973" spans="1:10" s="1" customFormat="1">
      <c r="A973" s="274"/>
      <c r="B973" s="274"/>
      <c r="C973" s="274"/>
      <c r="D973" s="274"/>
      <c r="E973" s="274"/>
      <c r="F973" s="274"/>
      <c r="G973" s="274"/>
      <c r="H973" s="274"/>
      <c r="I973" s="274"/>
      <c r="J973" s="274"/>
    </row>
    <row r="974" spans="1:10" s="1" customFormat="1">
      <c r="A974" s="274"/>
      <c r="B974" s="274"/>
      <c r="C974" s="274"/>
      <c r="D974" s="274"/>
      <c r="E974" s="274"/>
      <c r="F974" s="274"/>
      <c r="G974" s="274"/>
      <c r="H974" s="274"/>
      <c r="I974" s="274"/>
      <c r="J974" s="274"/>
    </row>
    <row r="975" spans="1:10" s="1" customFormat="1">
      <c r="A975" s="274"/>
      <c r="B975" s="274"/>
      <c r="C975" s="274"/>
      <c r="D975" s="274"/>
      <c r="E975" s="274"/>
      <c r="F975" s="274"/>
      <c r="G975" s="274"/>
      <c r="H975" s="274"/>
      <c r="I975" s="274"/>
      <c r="J975" s="274"/>
    </row>
    <row r="976" spans="1:10" s="1" customFormat="1">
      <c r="A976" s="274"/>
      <c r="B976" s="274"/>
      <c r="C976" s="274"/>
      <c r="D976" s="274"/>
      <c r="E976" s="274"/>
      <c r="F976" s="274"/>
      <c r="G976" s="274"/>
      <c r="H976" s="274"/>
      <c r="I976" s="274"/>
      <c r="J976" s="274"/>
    </row>
    <row r="977" spans="1:10" s="1" customFormat="1">
      <c r="A977" s="274"/>
      <c r="B977" s="274"/>
      <c r="C977" s="274"/>
      <c r="D977" s="274"/>
      <c r="E977" s="274"/>
      <c r="F977" s="274"/>
      <c r="G977" s="274"/>
      <c r="H977" s="274"/>
      <c r="I977" s="274"/>
      <c r="J977" s="274"/>
    </row>
    <row r="978" spans="1:10" s="1" customFormat="1">
      <c r="A978" s="274"/>
      <c r="B978" s="274"/>
      <c r="C978" s="274"/>
      <c r="D978" s="274"/>
      <c r="E978" s="274"/>
      <c r="F978" s="274"/>
      <c r="G978" s="274"/>
      <c r="H978" s="274"/>
      <c r="I978" s="274"/>
      <c r="J978" s="274"/>
    </row>
    <row r="979" spans="1:10" s="1" customFormat="1">
      <c r="A979" s="274"/>
      <c r="B979" s="274"/>
      <c r="C979" s="274"/>
      <c r="D979" s="274"/>
      <c r="E979" s="274"/>
      <c r="F979" s="274"/>
      <c r="G979" s="274"/>
      <c r="H979" s="274"/>
      <c r="I979" s="274"/>
      <c r="J979" s="274"/>
    </row>
    <row r="980" spans="1:10" s="1" customFormat="1">
      <c r="A980" s="274"/>
      <c r="B980" s="274"/>
      <c r="C980" s="274"/>
      <c r="D980" s="274"/>
      <c r="E980" s="274"/>
      <c r="F980" s="274"/>
      <c r="G980" s="274"/>
      <c r="H980" s="274"/>
      <c r="I980" s="274"/>
      <c r="J980" s="274"/>
    </row>
    <row r="981" spans="1:10" s="1" customFormat="1">
      <c r="A981" s="274"/>
      <c r="B981" s="274"/>
      <c r="C981" s="274"/>
      <c r="D981" s="274"/>
      <c r="E981" s="274"/>
      <c r="F981" s="274"/>
      <c r="G981" s="274"/>
      <c r="H981" s="274"/>
      <c r="I981" s="274"/>
      <c r="J981" s="274"/>
    </row>
    <row r="982" spans="1:10" s="1" customFormat="1">
      <c r="A982" s="274"/>
      <c r="B982" s="274"/>
      <c r="C982" s="274"/>
      <c r="D982" s="274"/>
      <c r="E982" s="274"/>
      <c r="F982" s="274"/>
      <c r="G982" s="274"/>
      <c r="H982" s="274"/>
      <c r="I982" s="274"/>
      <c r="J982" s="274"/>
    </row>
    <row r="983" spans="1:10" s="1" customFormat="1">
      <c r="A983" s="274"/>
      <c r="B983" s="274"/>
      <c r="C983" s="274"/>
      <c r="D983" s="274"/>
      <c r="E983" s="274"/>
      <c r="F983" s="274"/>
      <c r="G983" s="274"/>
      <c r="H983" s="274"/>
      <c r="I983" s="274"/>
      <c r="J983" s="274"/>
    </row>
    <row r="984" spans="1:10" s="1" customFormat="1">
      <c r="A984" s="274"/>
      <c r="B984" s="274"/>
      <c r="C984" s="274"/>
      <c r="D984" s="274"/>
      <c r="E984" s="274"/>
      <c r="F984" s="274"/>
      <c r="G984" s="274"/>
      <c r="H984" s="274"/>
      <c r="I984" s="274"/>
      <c r="J984" s="274"/>
    </row>
    <row r="985" spans="1:10" s="1" customFormat="1">
      <c r="A985" s="274"/>
      <c r="B985" s="274"/>
      <c r="C985" s="274"/>
      <c r="D985" s="274"/>
      <c r="E985" s="274"/>
      <c r="F985" s="274"/>
      <c r="G985" s="274"/>
      <c r="H985" s="274"/>
      <c r="I985" s="274"/>
      <c r="J985" s="274"/>
    </row>
    <row r="986" spans="1:10" s="1" customFormat="1">
      <c r="A986" s="274"/>
      <c r="B986" s="274"/>
      <c r="C986" s="274"/>
      <c r="D986" s="274"/>
      <c r="E986" s="274"/>
      <c r="F986" s="274"/>
      <c r="G986" s="274"/>
      <c r="H986" s="274"/>
      <c r="I986" s="274"/>
      <c r="J986" s="274"/>
    </row>
    <row r="987" spans="1:10" s="1" customFormat="1">
      <c r="A987" s="274"/>
      <c r="B987" s="274"/>
      <c r="C987" s="274"/>
      <c r="D987" s="274"/>
      <c r="E987" s="274"/>
      <c r="F987" s="274"/>
      <c r="G987" s="274"/>
      <c r="H987" s="274"/>
      <c r="I987" s="274"/>
      <c r="J987" s="274"/>
    </row>
    <row r="988" spans="1:10" s="1" customFormat="1">
      <c r="A988" s="274"/>
      <c r="B988" s="274"/>
      <c r="C988" s="274"/>
      <c r="D988" s="274"/>
      <c r="E988" s="274"/>
      <c r="F988" s="274"/>
      <c r="G988" s="274"/>
      <c r="H988" s="274"/>
      <c r="I988" s="274"/>
      <c r="J988" s="274"/>
    </row>
    <row r="989" spans="1:10" s="1" customFormat="1">
      <c r="A989" s="274"/>
      <c r="B989" s="274"/>
      <c r="C989" s="274"/>
      <c r="D989" s="274"/>
      <c r="E989" s="274"/>
      <c r="F989" s="274"/>
      <c r="G989" s="274"/>
      <c r="H989" s="274"/>
      <c r="I989" s="274"/>
      <c r="J989" s="274"/>
    </row>
    <row r="990" spans="1:10" s="1" customFormat="1">
      <c r="A990" s="274"/>
      <c r="B990" s="274"/>
      <c r="C990" s="274"/>
      <c r="D990" s="274"/>
      <c r="E990" s="274"/>
      <c r="F990" s="274"/>
      <c r="G990" s="274"/>
      <c r="H990" s="274"/>
      <c r="I990" s="274"/>
      <c r="J990" s="274"/>
    </row>
    <row r="991" spans="1:10" s="1" customFormat="1">
      <c r="A991" s="274"/>
      <c r="B991" s="274"/>
      <c r="C991" s="274"/>
      <c r="D991" s="274"/>
      <c r="E991" s="274"/>
      <c r="F991" s="274"/>
      <c r="G991" s="274"/>
      <c r="H991" s="274"/>
      <c r="I991" s="274"/>
      <c r="J991" s="274"/>
    </row>
    <row r="992" spans="1:10" s="1" customFormat="1">
      <c r="A992" s="274"/>
      <c r="B992" s="274"/>
      <c r="C992" s="274"/>
      <c r="D992" s="274"/>
      <c r="E992" s="274"/>
      <c r="F992" s="274"/>
      <c r="G992" s="274"/>
      <c r="H992" s="274"/>
      <c r="I992" s="274"/>
      <c r="J992" s="274"/>
    </row>
    <row r="993" spans="1:10" s="1" customFormat="1">
      <c r="A993" s="274"/>
      <c r="B993" s="274"/>
      <c r="C993" s="274"/>
      <c r="D993" s="274"/>
      <c r="E993" s="274"/>
      <c r="F993" s="274"/>
      <c r="G993" s="274"/>
      <c r="H993" s="274"/>
      <c r="I993" s="274"/>
      <c r="J993" s="274"/>
    </row>
    <row r="994" spans="1:10" s="1" customFormat="1">
      <c r="A994" s="274"/>
      <c r="B994" s="274"/>
      <c r="C994" s="274"/>
      <c r="D994" s="274"/>
      <c r="E994" s="274"/>
      <c r="F994" s="274"/>
      <c r="G994" s="274"/>
      <c r="H994" s="274"/>
      <c r="I994" s="274"/>
      <c r="J994" s="274"/>
    </row>
    <row r="995" spans="1:10" s="1" customFormat="1">
      <c r="A995" s="274"/>
      <c r="B995" s="274"/>
      <c r="C995" s="274"/>
      <c r="D995" s="274"/>
      <c r="E995" s="274"/>
      <c r="F995" s="274"/>
      <c r="G995" s="274"/>
      <c r="H995" s="274"/>
      <c r="I995" s="274"/>
      <c r="J995" s="274"/>
    </row>
    <row r="996" spans="1:10" s="1" customFormat="1">
      <c r="A996" s="274"/>
      <c r="B996" s="274"/>
      <c r="C996" s="274"/>
      <c r="D996" s="274"/>
      <c r="E996" s="274"/>
      <c r="F996" s="274"/>
      <c r="G996" s="274"/>
      <c r="H996" s="274"/>
      <c r="I996" s="274"/>
      <c r="J996" s="274"/>
    </row>
    <row r="997" spans="1:10" s="1" customFormat="1">
      <c r="A997" s="274"/>
      <c r="B997" s="274"/>
      <c r="C997" s="274"/>
      <c r="D997" s="274"/>
      <c r="E997" s="274"/>
      <c r="F997" s="274"/>
      <c r="G997" s="274"/>
      <c r="H997" s="274"/>
      <c r="I997" s="274"/>
      <c r="J997" s="274"/>
    </row>
    <row r="998" spans="1:10" s="1" customFormat="1">
      <c r="A998" s="274"/>
      <c r="B998" s="274"/>
      <c r="C998" s="274"/>
      <c r="D998" s="274"/>
      <c r="E998" s="274"/>
      <c r="F998" s="274"/>
      <c r="G998" s="274"/>
      <c r="H998" s="274"/>
      <c r="I998" s="274"/>
      <c r="J998" s="274"/>
    </row>
    <row r="999" spans="1:10" s="1" customFormat="1">
      <c r="A999" s="274"/>
      <c r="B999" s="274"/>
      <c r="C999" s="274"/>
      <c r="D999" s="274"/>
      <c r="E999" s="274"/>
      <c r="F999" s="274"/>
      <c r="G999" s="274"/>
      <c r="H999" s="274"/>
      <c r="I999" s="274"/>
      <c r="J999" s="274"/>
    </row>
    <row r="1000" spans="1:10" s="1" customFormat="1">
      <c r="A1000" s="274"/>
      <c r="B1000" s="274"/>
      <c r="C1000" s="274"/>
      <c r="D1000" s="274"/>
      <c r="E1000" s="274"/>
      <c r="F1000" s="274"/>
      <c r="G1000" s="274"/>
      <c r="H1000" s="274"/>
      <c r="I1000" s="274"/>
      <c r="J1000" s="274"/>
    </row>
    <row r="1001" spans="1:10" s="1" customFormat="1">
      <c r="A1001" s="274"/>
      <c r="B1001" s="274"/>
      <c r="C1001" s="274"/>
      <c r="D1001" s="274"/>
      <c r="E1001" s="274"/>
      <c r="F1001" s="274"/>
      <c r="G1001" s="274"/>
      <c r="H1001" s="274"/>
      <c r="I1001" s="274"/>
      <c r="J1001" s="274"/>
    </row>
    <row r="1002" spans="1:10" s="1" customFormat="1">
      <c r="A1002" s="274"/>
      <c r="B1002" s="274"/>
      <c r="C1002" s="274"/>
      <c r="D1002" s="274"/>
      <c r="E1002" s="274"/>
      <c r="F1002" s="274"/>
      <c r="G1002" s="274"/>
      <c r="H1002" s="274"/>
      <c r="I1002" s="274"/>
      <c r="J1002" s="274"/>
    </row>
    <row r="1003" spans="1:10" s="1" customFormat="1">
      <c r="A1003" s="274"/>
      <c r="B1003" s="274"/>
      <c r="C1003" s="274"/>
      <c r="D1003" s="274"/>
      <c r="E1003" s="274"/>
      <c r="F1003" s="274"/>
      <c r="G1003" s="274"/>
      <c r="H1003" s="274"/>
      <c r="I1003" s="274"/>
      <c r="J1003" s="274"/>
    </row>
    <row r="1004" spans="1:10" s="1" customFormat="1">
      <c r="A1004" s="274"/>
      <c r="B1004" s="274"/>
      <c r="C1004" s="274"/>
      <c r="D1004" s="274"/>
      <c r="E1004" s="274"/>
      <c r="F1004" s="274"/>
      <c r="G1004" s="274"/>
      <c r="H1004" s="274"/>
      <c r="I1004" s="274"/>
      <c r="J1004" s="274"/>
    </row>
    <row r="1005" spans="1:10" s="1" customFormat="1">
      <c r="A1005" s="274"/>
      <c r="B1005" s="274"/>
      <c r="C1005" s="274"/>
      <c r="D1005" s="274"/>
      <c r="E1005" s="274"/>
      <c r="F1005" s="274"/>
      <c r="G1005" s="274"/>
      <c r="H1005" s="274"/>
      <c r="I1005" s="274"/>
      <c r="J1005" s="274"/>
    </row>
    <row r="1006" spans="1:10" s="1" customFormat="1">
      <c r="A1006" s="274"/>
      <c r="B1006" s="274"/>
      <c r="C1006" s="274"/>
      <c r="D1006" s="274"/>
      <c r="E1006" s="274"/>
      <c r="F1006" s="274"/>
      <c r="G1006" s="274"/>
      <c r="H1006" s="274"/>
      <c r="I1006" s="274"/>
      <c r="J1006" s="274"/>
    </row>
    <row r="1007" spans="1:10" s="1" customFormat="1">
      <c r="A1007" s="274"/>
      <c r="B1007" s="274"/>
      <c r="C1007" s="274"/>
      <c r="D1007" s="274"/>
      <c r="E1007" s="274"/>
      <c r="F1007" s="274"/>
      <c r="G1007" s="274"/>
      <c r="H1007" s="274"/>
      <c r="I1007" s="274"/>
      <c r="J1007" s="274"/>
    </row>
    <row r="1008" spans="1:10" s="1" customFormat="1">
      <c r="A1008" s="274"/>
      <c r="B1008" s="274"/>
      <c r="C1008" s="274"/>
      <c r="D1008" s="274"/>
      <c r="E1008" s="274"/>
      <c r="F1008" s="274"/>
      <c r="G1008" s="274"/>
      <c r="H1008" s="274"/>
      <c r="I1008" s="274"/>
      <c r="J1008" s="274"/>
    </row>
    <row r="1009" spans="1:10" s="1" customFormat="1">
      <c r="A1009" s="274"/>
      <c r="B1009" s="274"/>
      <c r="C1009" s="274"/>
      <c r="D1009" s="274"/>
      <c r="E1009" s="274"/>
      <c r="F1009" s="274"/>
      <c r="G1009" s="274"/>
      <c r="H1009" s="274"/>
      <c r="I1009" s="274"/>
      <c r="J1009" s="274"/>
    </row>
    <row r="1010" spans="1:10" s="1" customFormat="1">
      <c r="A1010" s="274"/>
      <c r="B1010" s="274"/>
      <c r="C1010" s="274"/>
      <c r="D1010" s="274"/>
      <c r="E1010" s="274"/>
      <c r="F1010" s="274"/>
      <c r="G1010" s="274"/>
      <c r="H1010" s="274"/>
      <c r="I1010" s="274"/>
      <c r="J1010" s="274"/>
    </row>
    <row r="1011" spans="1:10" s="1" customFormat="1">
      <c r="A1011" s="274"/>
      <c r="B1011" s="274"/>
      <c r="C1011" s="274"/>
      <c r="D1011" s="274"/>
      <c r="E1011" s="274"/>
      <c r="F1011" s="274"/>
      <c r="G1011" s="274"/>
      <c r="H1011" s="274"/>
      <c r="I1011" s="274"/>
      <c r="J1011" s="274"/>
    </row>
    <row r="1012" spans="1:10" s="1" customFormat="1">
      <c r="A1012" s="274"/>
      <c r="B1012" s="274"/>
      <c r="C1012" s="274"/>
      <c r="D1012" s="274"/>
      <c r="E1012" s="274"/>
      <c r="F1012" s="274"/>
      <c r="G1012" s="274"/>
      <c r="H1012" s="274"/>
      <c r="I1012" s="274"/>
      <c r="J1012" s="274"/>
    </row>
    <row r="1013" spans="1:10" s="1" customFormat="1">
      <c r="A1013" s="274"/>
      <c r="B1013" s="274"/>
      <c r="C1013" s="274"/>
      <c r="D1013" s="274"/>
      <c r="E1013" s="274"/>
      <c r="F1013" s="274"/>
      <c r="G1013" s="274"/>
      <c r="H1013" s="274"/>
      <c r="I1013" s="274"/>
      <c r="J1013" s="274"/>
    </row>
    <row r="1014" spans="1:10" s="1" customFormat="1">
      <c r="A1014" s="274"/>
      <c r="B1014" s="274"/>
      <c r="C1014" s="274"/>
      <c r="D1014" s="274"/>
      <c r="E1014" s="274"/>
      <c r="F1014" s="274"/>
      <c r="G1014" s="274"/>
      <c r="H1014" s="274"/>
      <c r="I1014" s="274"/>
      <c r="J1014" s="274"/>
    </row>
    <row r="1015" spans="1:10" s="1" customFormat="1">
      <c r="A1015" s="274"/>
      <c r="B1015" s="274"/>
      <c r="C1015" s="274"/>
      <c r="D1015" s="274"/>
      <c r="E1015" s="274"/>
      <c r="F1015" s="274"/>
      <c r="G1015" s="274"/>
      <c r="H1015" s="274"/>
      <c r="I1015" s="274"/>
      <c r="J1015" s="274"/>
    </row>
    <row r="1016" spans="1:10" s="1" customFormat="1">
      <c r="A1016" s="274"/>
      <c r="B1016" s="274"/>
      <c r="C1016" s="274"/>
      <c r="D1016" s="274"/>
      <c r="E1016" s="274"/>
      <c r="F1016" s="274"/>
      <c r="G1016" s="274"/>
      <c r="H1016" s="274"/>
      <c r="I1016" s="274"/>
      <c r="J1016" s="274"/>
    </row>
    <row r="1017" spans="1:10" s="1" customFormat="1">
      <c r="A1017" s="274"/>
      <c r="B1017" s="274"/>
      <c r="C1017" s="274"/>
      <c r="D1017" s="274"/>
      <c r="E1017" s="274"/>
      <c r="F1017" s="274"/>
      <c r="G1017" s="274"/>
      <c r="H1017" s="274"/>
      <c r="I1017" s="274"/>
      <c r="J1017" s="274"/>
    </row>
    <row r="1018" spans="1:10" s="1" customFormat="1">
      <c r="A1018" s="274"/>
      <c r="B1018" s="274"/>
      <c r="C1018" s="274"/>
      <c r="D1018" s="274"/>
      <c r="E1018" s="274"/>
      <c r="F1018" s="274"/>
      <c r="G1018" s="274"/>
      <c r="H1018" s="274"/>
      <c r="I1018" s="274"/>
      <c r="J1018" s="274"/>
    </row>
    <row r="1019" spans="1:10" s="1" customFormat="1">
      <c r="A1019" s="274"/>
      <c r="B1019" s="274"/>
      <c r="C1019" s="274"/>
      <c r="D1019" s="274"/>
      <c r="E1019" s="274"/>
      <c r="F1019" s="274"/>
      <c r="G1019" s="274"/>
      <c r="H1019" s="274"/>
      <c r="I1019" s="274"/>
      <c r="J1019" s="274"/>
    </row>
    <row r="1020" spans="1:10" s="1" customFormat="1">
      <c r="A1020" s="274"/>
      <c r="B1020" s="274"/>
      <c r="C1020" s="274"/>
      <c r="D1020" s="274"/>
      <c r="E1020" s="274"/>
      <c r="F1020" s="274"/>
      <c r="G1020" s="274"/>
      <c r="H1020" s="274"/>
      <c r="I1020" s="274"/>
      <c r="J1020" s="274"/>
    </row>
    <row r="1021" spans="1:10" s="1" customFormat="1">
      <c r="A1021" s="274"/>
      <c r="B1021" s="274"/>
      <c r="C1021" s="274"/>
      <c r="D1021" s="274"/>
      <c r="E1021" s="274"/>
      <c r="F1021" s="274"/>
      <c r="G1021" s="274"/>
      <c r="H1021" s="274"/>
      <c r="I1021" s="274"/>
      <c r="J1021" s="274"/>
    </row>
    <row r="1022" spans="1:10" s="1" customFormat="1">
      <c r="A1022" s="274"/>
      <c r="B1022" s="274"/>
      <c r="C1022" s="274"/>
      <c r="D1022" s="274"/>
      <c r="E1022" s="274"/>
      <c r="F1022" s="274"/>
      <c r="G1022" s="274"/>
      <c r="H1022" s="274"/>
      <c r="I1022" s="274"/>
      <c r="J1022" s="274"/>
    </row>
    <row r="1023" spans="1:10" s="1" customFormat="1">
      <c r="A1023" s="274"/>
      <c r="B1023" s="274"/>
      <c r="C1023" s="274"/>
      <c r="D1023" s="274"/>
      <c r="E1023" s="274"/>
      <c r="F1023" s="274"/>
      <c r="G1023" s="274"/>
      <c r="H1023" s="274"/>
      <c r="I1023" s="274"/>
      <c r="J1023" s="274"/>
    </row>
    <row r="1024" spans="1:10" s="1" customFormat="1">
      <c r="A1024" s="274"/>
      <c r="B1024" s="274"/>
      <c r="C1024" s="274"/>
      <c r="D1024" s="274"/>
      <c r="E1024" s="274"/>
      <c r="F1024" s="274"/>
      <c r="G1024" s="274"/>
      <c r="H1024" s="274"/>
      <c r="I1024" s="274"/>
      <c r="J1024" s="274"/>
    </row>
    <row r="1025" spans="1:10" s="1" customFormat="1">
      <c r="A1025" s="274"/>
      <c r="B1025" s="274"/>
      <c r="C1025" s="274"/>
      <c r="D1025" s="274"/>
      <c r="E1025" s="274"/>
      <c r="F1025" s="274"/>
      <c r="G1025" s="274"/>
      <c r="H1025" s="274"/>
      <c r="I1025" s="274"/>
      <c r="J1025" s="274"/>
    </row>
    <row r="1026" spans="1:10" s="1" customFormat="1">
      <c r="A1026" s="274"/>
      <c r="B1026" s="274"/>
      <c r="C1026" s="274"/>
      <c r="D1026" s="274"/>
      <c r="E1026" s="274"/>
      <c r="F1026" s="274"/>
      <c r="G1026" s="274"/>
      <c r="H1026" s="274"/>
      <c r="I1026" s="274"/>
      <c r="J1026" s="274"/>
    </row>
    <row r="1027" spans="1:10" s="1" customFormat="1">
      <c r="A1027" s="274"/>
      <c r="B1027" s="274"/>
      <c r="C1027" s="274"/>
      <c r="D1027" s="274"/>
      <c r="E1027" s="274"/>
      <c r="F1027" s="274"/>
      <c r="G1027" s="274"/>
      <c r="H1027" s="274"/>
      <c r="I1027" s="274"/>
      <c r="J1027" s="274"/>
    </row>
    <row r="1028" spans="1:10" s="1" customFormat="1">
      <c r="A1028" s="274"/>
      <c r="B1028" s="274"/>
      <c r="C1028" s="274"/>
      <c r="D1028" s="274"/>
      <c r="E1028" s="274"/>
      <c r="F1028" s="274"/>
      <c r="G1028" s="274"/>
      <c r="H1028" s="274"/>
      <c r="I1028" s="274"/>
      <c r="J1028" s="274"/>
    </row>
    <row r="1029" spans="1:10" s="1" customFormat="1">
      <c r="A1029" s="274"/>
      <c r="B1029" s="274"/>
      <c r="C1029" s="274"/>
      <c r="D1029" s="274"/>
      <c r="E1029" s="274"/>
      <c r="F1029" s="274"/>
      <c r="G1029" s="274"/>
      <c r="H1029" s="274"/>
      <c r="I1029" s="274"/>
      <c r="J1029" s="274"/>
    </row>
    <row r="1030" spans="1:10" s="1" customFormat="1">
      <c r="A1030" s="274"/>
      <c r="B1030" s="274"/>
      <c r="C1030" s="274"/>
      <c r="D1030" s="274"/>
      <c r="E1030" s="274"/>
      <c r="F1030" s="274"/>
      <c r="G1030" s="274"/>
      <c r="H1030" s="274"/>
      <c r="I1030" s="274"/>
      <c r="J1030" s="274"/>
    </row>
    <row r="1031" spans="1:10" s="1" customFormat="1">
      <c r="A1031" s="274"/>
      <c r="B1031" s="274"/>
      <c r="C1031" s="274"/>
      <c r="D1031" s="274"/>
      <c r="E1031" s="274"/>
      <c r="F1031" s="274"/>
      <c r="G1031" s="274"/>
      <c r="H1031" s="274"/>
      <c r="I1031" s="274"/>
      <c r="J1031" s="274"/>
    </row>
    <row r="1032" spans="1:10" s="1" customFormat="1">
      <c r="A1032" s="274"/>
      <c r="B1032" s="274"/>
      <c r="C1032" s="274"/>
      <c r="D1032" s="274"/>
      <c r="E1032" s="274"/>
      <c r="F1032" s="274"/>
      <c r="G1032" s="274"/>
      <c r="H1032" s="274"/>
      <c r="I1032" s="274"/>
      <c r="J1032" s="274"/>
    </row>
    <row r="1033" spans="1:10" s="1" customFormat="1">
      <c r="A1033" s="274"/>
      <c r="B1033" s="274"/>
      <c r="C1033" s="274"/>
      <c r="D1033" s="274"/>
      <c r="E1033" s="274"/>
      <c r="F1033" s="274"/>
      <c r="G1033" s="274"/>
      <c r="H1033" s="274"/>
      <c r="I1033" s="274"/>
      <c r="J1033" s="274"/>
    </row>
    <row r="1034" spans="1:10" s="1" customFormat="1">
      <c r="A1034" s="274"/>
      <c r="B1034" s="274"/>
      <c r="C1034" s="274"/>
      <c r="D1034" s="274"/>
      <c r="E1034" s="274"/>
      <c r="F1034" s="274"/>
      <c r="G1034" s="274"/>
      <c r="H1034" s="274"/>
      <c r="I1034" s="274"/>
      <c r="J1034" s="274"/>
    </row>
    <row r="1035" spans="1:10" s="1" customFormat="1">
      <c r="A1035" s="274"/>
      <c r="B1035" s="274"/>
      <c r="C1035" s="274"/>
      <c r="D1035" s="274"/>
      <c r="E1035" s="274"/>
      <c r="F1035" s="274"/>
      <c r="G1035" s="274"/>
      <c r="H1035" s="274"/>
      <c r="I1035" s="274"/>
      <c r="J1035" s="274"/>
    </row>
    <row r="1036" spans="1:10" s="1" customFormat="1">
      <c r="A1036" s="274"/>
      <c r="B1036" s="274"/>
      <c r="C1036" s="274"/>
      <c r="D1036" s="274"/>
      <c r="E1036" s="274"/>
      <c r="F1036" s="274"/>
      <c r="G1036" s="274"/>
      <c r="H1036" s="274"/>
      <c r="I1036" s="274"/>
      <c r="J1036" s="274"/>
    </row>
    <row r="1037" spans="1:10" s="1" customFormat="1">
      <c r="A1037" s="274"/>
      <c r="B1037" s="274"/>
      <c r="C1037" s="274"/>
      <c r="D1037" s="274"/>
      <c r="E1037" s="274"/>
      <c r="F1037" s="274"/>
      <c r="G1037" s="274"/>
      <c r="H1037" s="274"/>
      <c r="I1037" s="274"/>
      <c r="J1037" s="274"/>
    </row>
    <row r="1038" spans="1:10" s="1" customFormat="1">
      <c r="A1038" s="274"/>
      <c r="B1038" s="274"/>
      <c r="C1038" s="274"/>
      <c r="D1038" s="274"/>
      <c r="E1038" s="274"/>
      <c r="F1038" s="274"/>
      <c r="G1038" s="274"/>
      <c r="H1038" s="274"/>
      <c r="I1038" s="274"/>
      <c r="J1038" s="274"/>
    </row>
    <row r="1039" spans="1:10" s="1" customFormat="1">
      <c r="A1039" s="274"/>
      <c r="B1039" s="274"/>
      <c r="C1039" s="274"/>
      <c r="D1039" s="274"/>
      <c r="E1039" s="274"/>
      <c r="F1039" s="274"/>
      <c r="G1039" s="274"/>
      <c r="H1039" s="274"/>
      <c r="I1039" s="274"/>
      <c r="J1039" s="274"/>
    </row>
    <row r="1040" spans="1:10" s="1" customFormat="1">
      <c r="A1040" s="274"/>
      <c r="B1040" s="274"/>
      <c r="C1040" s="274"/>
      <c r="D1040" s="274"/>
      <c r="E1040" s="274"/>
      <c r="F1040" s="274"/>
      <c r="G1040" s="274"/>
      <c r="H1040" s="274"/>
      <c r="I1040" s="274"/>
      <c r="J1040" s="274"/>
    </row>
    <row r="1041" spans="1:10" s="1" customFormat="1">
      <c r="A1041" s="274"/>
      <c r="B1041" s="274"/>
      <c r="C1041" s="274"/>
      <c r="D1041" s="274"/>
      <c r="E1041" s="274"/>
      <c r="F1041" s="274"/>
      <c r="G1041" s="274"/>
      <c r="H1041" s="274"/>
      <c r="I1041" s="274"/>
      <c r="J1041" s="274"/>
    </row>
    <row r="1042" spans="1:10" s="1" customFormat="1">
      <c r="A1042" s="274"/>
      <c r="B1042" s="274"/>
      <c r="C1042" s="274"/>
      <c r="D1042" s="274"/>
      <c r="E1042" s="274"/>
      <c r="F1042" s="274"/>
      <c r="G1042" s="274"/>
      <c r="H1042" s="274"/>
      <c r="I1042" s="274"/>
      <c r="J1042" s="274"/>
    </row>
    <row r="1043" spans="1:10" s="1" customFormat="1">
      <c r="A1043" s="274"/>
      <c r="B1043" s="274"/>
      <c r="C1043" s="274"/>
      <c r="D1043" s="274"/>
      <c r="E1043" s="274"/>
      <c r="F1043" s="274"/>
      <c r="G1043" s="274"/>
      <c r="H1043" s="274"/>
      <c r="I1043" s="274"/>
      <c r="J1043" s="274"/>
    </row>
    <row r="1044" spans="1:10" s="1" customFormat="1">
      <c r="A1044" s="274"/>
      <c r="B1044" s="274"/>
      <c r="C1044" s="274"/>
      <c r="D1044" s="274"/>
      <c r="E1044" s="274"/>
      <c r="F1044" s="274"/>
      <c r="G1044" s="274"/>
      <c r="H1044" s="274"/>
      <c r="I1044" s="274"/>
      <c r="J1044" s="274"/>
    </row>
    <row r="1045" spans="1:10" s="1" customFormat="1">
      <c r="A1045" s="274"/>
      <c r="B1045" s="274"/>
      <c r="C1045" s="274"/>
      <c r="D1045" s="274"/>
      <c r="E1045" s="274"/>
      <c r="F1045" s="274"/>
      <c r="G1045" s="274"/>
      <c r="H1045" s="274"/>
      <c r="I1045" s="274"/>
      <c r="J1045" s="274"/>
    </row>
    <row r="1046" spans="1:10" s="1" customFormat="1">
      <c r="A1046" s="274"/>
      <c r="B1046" s="274"/>
      <c r="C1046" s="274"/>
      <c r="D1046" s="274"/>
      <c r="E1046" s="274"/>
      <c r="F1046" s="274"/>
      <c r="G1046" s="274"/>
      <c r="H1046" s="274"/>
      <c r="I1046" s="274"/>
      <c r="J1046" s="274"/>
    </row>
    <row r="1047" spans="1:10" s="1" customFormat="1">
      <c r="A1047" s="274"/>
      <c r="B1047" s="274"/>
      <c r="C1047" s="274"/>
      <c r="D1047" s="274"/>
      <c r="E1047" s="274"/>
      <c r="F1047" s="274"/>
      <c r="G1047" s="274"/>
      <c r="H1047" s="274"/>
      <c r="I1047" s="274"/>
      <c r="J1047" s="274"/>
    </row>
    <row r="1048" spans="1:10" s="1" customFormat="1">
      <c r="A1048" s="274"/>
      <c r="B1048" s="274"/>
      <c r="C1048" s="274"/>
      <c r="D1048" s="274"/>
      <c r="E1048" s="274"/>
      <c r="F1048" s="274"/>
      <c r="G1048" s="274"/>
      <c r="H1048" s="274"/>
      <c r="I1048" s="274"/>
      <c r="J1048" s="274"/>
    </row>
    <row r="1049" spans="1:10" s="1" customFormat="1">
      <c r="A1049" s="274"/>
      <c r="B1049" s="274"/>
      <c r="C1049" s="274"/>
      <c r="D1049" s="274"/>
      <c r="E1049" s="274"/>
      <c r="F1049" s="274"/>
      <c r="G1049" s="274"/>
      <c r="H1049" s="274"/>
      <c r="I1049" s="274"/>
      <c r="J1049" s="274"/>
    </row>
    <row r="1050" spans="1:10" s="1" customFormat="1">
      <c r="A1050" s="274"/>
      <c r="B1050" s="274"/>
      <c r="C1050" s="274"/>
      <c r="D1050" s="274"/>
      <c r="E1050" s="274"/>
      <c r="F1050" s="274"/>
      <c r="G1050" s="274"/>
      <c r="H1050" s="274"/>
      <c r="I1050" s="274"/>
      <c r="J1050" s="274"/>
    </row>
    <row r="1051" spans="1:10" s="1" customFormat="1">
      <c r="A1051" s="274"/>
      <c r="B1051" s="274"/>
      <c r="C1051" s="274"/>
      <c r="D1051" s="274"/>
      <c r="E1051" s="274"/>
      <c r="F1051" s="274"/>
      <c r="G1051" s="274"/>
      <c r="H1051" s="274"/>
      <c r="I1051" s="274"/>
      <c r="J1051" s="274"/>
    </row>
    <row r="1052" spans="1:10" s="1" customFormat="1">
      <c r="A1052" s="274"/>
      <c r="B1052" s="274"/>
      <c r="C1052" s="274"/>
      <c r="D1052" s="274"/>
      <c r="E1052" s="274"/>
      <c r="F1052" s="274"/>
      <c r="G1052" s="274"/>
      <c r="H1052" s="274"/>
      <c r="I1052" s="274"/>
      <c r="J1052" s="274"/>
    </row>
    <row r="1053" spans="1:10" s="1" customFormat="1">
      <c r="A1053" s="274"/>
      <c r="B1053" s="274"/>
      <c r="C1053" s="274"/>
      <c r="D1053" s="274"/>
      <c r="E1053" s="274"/>
      <c r="F1053" s="274"/>
      <c r="G1053" s="274"/>
      <c r="H1053" s="274"/>
      <c r="I1053" s="274"/>
      <c r="J1053" s="274"/>
    </row>
    <row r="1054" spans="1:10" s="1" customFormat="1">
      <c r="A1054" s="274"/>
      <c r="B1054" s="274"/>
      <c r="C1054" s="274"/>
      <c r="D1054" s="274"/>
      <c r="E1054" s="274"/>
      <c r="F1054" s="274"/>
      <c r="G1054" s="274"/>
      <c r="H1054" s="274"/>
      <c r="I1054" s="274"/>
      <c r="J1054" s="274"/>
    </row>
    <row r="1055" spans="1:10" s="1" customFormat="1">
      <c r="A1055" s="274"/>
      <c r="B1055" s="274"/>
      <c r="C1055" s="274"/>
      <c r="D1055" s="274"/>
      <c r="E1055" s="274"/>
      <c r="F1055" s="274"/>
      <c r="G1055" s="274"/>
      <c r="H1055" s="274"/>
      <c r="I1055" s="274"/>
      <c r="J1055" s="274"/>
    </row>
    <row r="1056" spans="1:10" s="1" customFormat="1">
      <c r="A1056" s="274"/>
      <c r="B1056" s="274"/>
      <c r="C1056" s="274"/>
      <c r="D1056" s="274"/>
      <c r="E1056" s="274"/>
      <c r="F1056" s="274"/>
      <c r="G1056" s="274"/>
      <c r="H1056" s="274"/>
      <c r="I1056" s="274"/>
      <c r="J1056" s="274"/>
    </row>
    <row r="1057" spans="1:10" s="1" customFormat="1">
      <c r="A1057" s="274"/>
      <c r="B1057" s="274"/>
      <c r="C1057" s="274"/>
      <c r="D1057" s="274"/>
      <c r="E1057" s="274"/>
      <c r="F1057" s="274"/>
      <c r="G1057" s="274"/>
      <c r="H1057" s="274"/>
      <c r="I1057" s="274"/>
      <c r="J1057" s="274"/>
    </row>
    <row r="1058" spans="1:10" s="1" customFormat="1">
      <c r="A1058" s="274"/>
      <c r="B1058" s="274"/>
      <c r="C1058" s="274"/>
      <c r="D1058" s="274"/>
      <c r="E1058" s="274"/>
      <c r="F1058" s="274"/>
      <c r="G1058" s="274"/>
      <c r="H1058" s="274"/>
      <c r="I1058" s="274"/>
      <c r="J1058" s="274"/>
    </row>
    <row r="1059" spans="1:10" s="1" customFormat="1">
      <c r="A1059" s="274"/>
      <c r="B1059" s="274"/>
      <c r="C1059" s="274"/>
      <c r="D1059" s="274"/>
      <c r="E1059" s="274"/>
      <c r="F1059" s="274"/>
      <c r="G1059" s="274"/>
      <c r="H1059" s="274"/>
      <c r="I1059" s="274"/>
      <c r="J1059" s="274"/>
    </row>
    <row r="1060" spans="1:10" s="1" customFormat="1">
      <c r="A1060" s="274"/>
      <c r="B1060" s="274"/>
      <c r="C1060" s="274"/>
      <c r="D1060" s="274"/>
      <c r="E1060" s="274"/>
      <c r="F1060" s="274"/>
      <c r="G1060" s="274"/>
      <c r="H1060" s="274"/>
      <c r="I1060" s="274"/>
      <c r="J1060" s="274"/>
    </row>
    <row r="1061" spans="1:10" s="1" customFormat="1">
      <c r="A1061" s="274"/>
      <c r="B1061" s="274"/>
      <c r="C1061" s="274"/>
      <c r="D1061" s="274"/>
      <c r="E1061" s="274"/>
      <c r="F1061" s="274"/>
      <c r="G1061" s="274"/>
      <c r="H1061" s="274"/>
      <c r="I1061" s="274"/>
      <c r="J1061" s="274"/>
    </row>
    <row r="1062" spans="1:10" s="1" customFormat="1">
      <c r="A1062" s="274"/>
      <c r="B1062" s="274"/>
      <c r="C1062" s="274"/>
      <c r="D1062" s="274"/>
      <c r="E1062" s="274"/>
      <c r="F1062" s="274"/>
      <c r="G1062" s="274"/>
      <c r="H1062" s="274"/>
      <c r="I1062" s="274"/>
      <c r="J1062" s="274"/>
    </row>
    <row r="1063" spans="1:10" s="1" customFormat="1">
      <c r="A1063" s="274"/>
      <c r="B1063" s="274"/>
      <c r="C1063" s="274"/>
      <c r="D1063" s="274"/>
      <c r="E1063" s="274"/>
      <c r="F1063" s="274"/>
      <c r="G1063" s="274"/>
      <c r="H1063" s="274"/>
      <c r="I1063" s="274"/>
      <c r="J1063" s="274"/>
    </row>
    <row r="1064" spans="1:10" s="1" customFormat="1">
      <c r="A1064" s="274"/>
      <c r="B1064" s="274"/>
      <c r="C1064" s="274"/>
      <c r="D1064" s="274"/>
      <c r="E1064" s="274"/>
      <c r="F1064" s="274"/>
      <c r="G1064" s="274"/>
      <c r="H1064" s="274"/>
      <c r="I1064" s="274"/>
      <c r="J1064" s="274"/>
    </row>
    <row r="1065" spans="1:10" s="1" customFormat="1">
      <c r="A1065" s="274"/>
      <c r="B1065" s="274"/>
      <c r="C1065" s="274"/>
      <c r="D1065" s="274"/>
      <c r="E1065" s="274"/>
      <c r="F1065" s="274"/>
      <c r="G1065" s="274"/>
      <c r="H1065" s="274"/>
      <c r="I1065" s="274"/>
      <c r="J1065" s="274"/>
    </row>
    <row r="1066" spans="1:10" s="1" customFormat="1">
      <c r="A1066" s="274"/>
      <c r="B1066" s="274"/>
      <c r="C1066" s="274"/>
      <c r="D1066" s="274"/>
      <c r="E1066" s="274"/>
      <c r="F1066" s="274"/>
      <c r="G1066" s="274"/>
      <c r="H1066" s="274"/>
      <c r="I1066" s="274"/>
      <c r="J1066" s="274"/>
    </row>
    <row r="1067" spans="1:10" s="1" customFormat="1">
      <c r="A1067" s="274"/>
      <c r="B1067" s="274"/>
      <c r="C1067" s="274"/>
      <c r="D1067" s="274"/>
      <c r="E1067" s="274"/>
      <c r="F1067" s="274"/>
      <c r="G1067" s="274"/>
      <c r="H1067" s="274"/>
      <c r="I1067" s="274"/>
      <c r="J1067" s="274"/>
    </row>
    <row r="1068" spans="1:10" s="1" customFormat="1">
      <c r="A1068" s="274"/>
      <c r="B1068" s="274"/>
      <c r="C1068" s="274"/>
      <c r="D1068" s="274"/>
      <c r="E1068" s="274"/>
      <c r="F1068" s="274"/>
      <c r="G1068" s="274"/>
      <c r="H1068" s="274"/>
      <c r="I1068" s="274"/>
      <c r="J1068" s="274"/>
    </row>
    <row r="1069" spans="1:10" s="1" customFormat="1">
      <c r="A1069" s="274"/>
      <c r="B1069" s="274"/>
      <c r="C1069" s="274"/>
      <c r="D1069" s="274"/>
      <c r="E1069" s="274"/>
      <c r="F1069" s="274"/>
      <c r="G1069" s="274"/>
      <c r="H1069" s="274"/>
      <c r="I1069" s="274"/>
      <c r="J1069" s="274"/>
    </row>
    <row r="1070" spans="1:10" s="1" customFormat="1">
      <c r="A1070" s="274"/>
      <c r="B1070" s="274"/>
      <c r="C1070" s="274"/>
      <c r="D1070" s="274"/>
      <c r="E1070" s="274"/>
      <c r="F1070" s="274"/>
      <c r="G1070" s="274"/>
      <c r="H1070" s="274"/>
      <c r="I1070" s="274"/>
      <c r="J1070" s="274"/>
    </row>
    <row r="1071" spans="1:10" s="1" customFormat="1">
      <c r="A1071" s="274"/>
      <c r="B1071" s="274"/>
      <c r="C1071" s="274"/>
      <c r="D1071" s="274"/>
      <c r="E1071" s="274"/>
      <c r="F1071" s="274"/>
      <c r="G1071" s="274"/>
      <c r="H1071" s="274"/>
      <c r="I1071" s="274"/>
      <c r="J1071" s="274"/>
    </row>
    <row r="1072" spans="1:10" s="1" customFormat="1">
      <c r="A1072" s="274"/>
      <c r="B1072" s="274"/>
      <c r="C1072" s="274"/>
      <c r="D1072" s="274"/>
      <c r="E1072" s="274"/>
      <c r="F1072" s="274"/>
      <c r="G1072" s="274"/>
      <c r="H1072" s="274"/>
      <c r="I1072" s="274"/>
      <c r="J1072" s="274"/>
    </row>
    <row r="1073" spans="1:10" s="1" customFormat="1">
      <c r="A1073" s="274"/>
      <c r="B1073" s="274"/>
      <c r="C1073" s="274"/>
      <c r="D1073" s="274"/>
      <c r="E1073" s="274"/>
      <c r="F1073" s="274"/>
      <c r="G1073" s="274"/>
      <c r="H1073" s="274"/>
      <c r="I1073" s="274"/>
      <c r="J1073" s="274"/>
    </row>
    <row r="1074" spans="1:10" s="1" customFormat="1">
      <c r="A1074" s="274"/>
      <c r="B1074" s="274"/>
      <c r="C1074" s="274"/>
      <c r="D1074" s="274"/>
      <c r="E1074" s="274"/>
      <c r="F1074" s="274"/>
      <c r="G1074" s="274"/>
      <c r="H1074" s="274"/>
      <c r="I1074" s="274"/>
      <c r="J1074" s="274"/>
    </row>
    <row r="1075" spans="1:10" s="1" customFormat="1">
      <c r="A1075" s="274"/>
      <c r="B1075" s="274"/>
      <c r="C1075" s="274"/>
      <c r="D1075" s="274"/>
      <c r="E1075" s="274"/>
      <c r="F1075" s="274"/>
      <c r="G1075" s="274"/>
      <c r="H1075" s="274"/>
      <c r="I1075" s="274"/>
      <c r="J1075" s="274"/>
    </row>
    <row r="1076" spans="1:10" s="1" customFormat="1">
      <c r="A1076" s="274"/>
      <c r="B1076" s="274"/>
      <c r="C1076" s="274"/>
      <c r="D1076" s="274"/>
      <c r="E1076" s="274"/>
      <c r="F1076" s="274"/>
      <c r="G1076" s="274"/>
      <c r="H1076" s="274"/>
      <c r="I1076" s="274"/>
      <c r="J1076" s="274"/>
    </row>
    <row r="1077" spans="1:10" s="1" customFormat="1">
      <c r="A1077" s="274"/>
      <c r="B1077" s="274"/>
      <c r="C1077" s="274"/>
      <c r="D1077" s="274"/>
      <c r="E1077" s="274"/>
      <c r="F1077" s="274"/>
      <c r="G1077" s="274"/>
      <c r="H1077" s="274"/>
      <c r="I1077" s="274"/>
      <c r="J1077" s="274"/>
    </row>
    <row r="1078" spans="1:10" s="1" customFormat="1">
      <c r="A1078" s="274"/>
      <c r="B1078" s="274"/>
      <c r="C1078" s="274"/>
      <c r="D1078" s="274"/>
      <c r="E1078" s="274"/>
      <c r="F1078" s="274"/>
      <c r="G1078" s="274"/>
      <c r="H1078" s="274"/>
      <c r="I1078" s="274"/>
      <c r="J1078" s="274"/>
    </row>
    <row r="1079" spans="1:10" s="1" customFormat="1">
      <c r="A1079" s="274"/>
      <c r="B1079" s="274"/>
      <c r="C1079" s="274"/>
      <c r="D1079" s="274"/>
      <c r="E1079" s="274"/>
      <c r="F1079" s="274"/>
      <c r="G1079" s="274"/>
      <c r="H1079" s="274"/>
      <c r="I1079" s="274"/>
      <c r="J1079" s="274"/>
    </row>
    <row r="1080" spans="1:10" s="1" customFormat="1">
      <c r="A1080" s="274"/>
      <c r="B1080" s="274"/>
      <c r="C1080" s="274"/>
      <c r="D1080" s="274"/>
      <c r="E1080" s="274"/>
      <c r="F1080" s="274"/>
      <c r="G1080" s="274"/>
      <c r="H1080" s="274"/>
      <c r="I1080" s="274"/>
      <c r="J1080" s="274"/>
    </row>
    <row r="1081" spans="1:10" s="1" customFormat="1">
      <c r="A1081" s="274"/>
      <c r="B1081" s="274"/>
      <c r="C1081" s="274"/>
      <c r="D1081" s="274"/>
      <c r="E1081" s="274"/>
      <c r="F1081" s="274"/>
      <c r="G1081" s="274"/>
      <c r="H1081" s="274"/>
      <c r="I1081" s="274"/>
      <c r="J1081" s="274"/>
    </row>
    <row r="1082" spans="1:10" s="1" customFormat="1">
      <c r="A1082" s="274"/>
      <c r="B1082" s="274"/>
      <c r="C1082" s="274"/>
      <c r="D1082" s="274"/>
      <c r="E1082" s="274"/>
      <c r="F1082" s="274"/>
      <c r="G1082" s="274"/>
      <c r="H1082" s="274"/>
      <c r="I1082" s="274"/>
      <c r="J1082" s="274"/>
    </row>
    <row r="1083" spans="1:10" s="1" customFormat="1">
      <c r="A1083" s="274"/>
      <c r="B1083" s="274"/>
      <c r="C1083" s="274"/>
      <c r="D1083" s="274"/>
      <c r="E1083" s="274"/>
      <c r="F1083" s="274"/>
      <c r="G1083" s="274"/>
      <c r="H1083" s="274"/>
      <c r="I1083" s="274"/>
      <c r="J1083" s="274"/>
    </row>
    <row r="1084" spans="1:10" s="1" customFormat="1">
      <c r="A1084" s="274"/>
      <c r="B1084" s="274"/>
      <c r="C1084" s="274"/>
      <c r="D1084" s="274"/>
      <c r="E1084" s="274"/>
      <c r="F1084" s="274"/>
      <c r="G1084" s="274"/>
      <c r="H1084" s="274"/>
      <c r="I1084" s="274"/>
      <c r="J1084" s="274"/>
    </row>
    <row r="1085" spans="1:10" s="1" customFormat="1">
      <c r="A1085" s="274"/>
      <c r="B1085" s="274"/>
      <c r="C1085" s="274"/>
      <c r="D1085" s="274"/>
      <c r="E1085" s="274"/>
      <c r="F1085" s="274"/>
      <c r="G1085" s="274"/>
      <c r="H1085" s="274"/>
      <c r="I1085" s="274"/>
      <c r="J1085" s="274"/>
    </row>
    <row r="1086" spans="1:10" s="1" customFormat="1">
      <c r="A1086" s="274"/>
      <c r="B1086" s="274"/>
      <c r="C1086" s="274"/>
      <c r="D1086" s="274"/>
      <c r="E1086" s="274"/>
      <c r="F1086" s="274"/>
      <c r="G1086" s="274"/>
      <c r="H1086" s="274"/>
      <c r="I1086" s="274"/>
      <c r="J1086" s="274"/>
    </row>
    <row r="1087" spans="1:10" s="1" customFormat="1">
      <c r="A1087" s="274"/>
      <c r="B1087" s="274"/>
      <c r="C1087" s="274"/>
      <c r="D1087" s="274"/>
      <c r="E1087" s="274"/>
      <c r="F1087" s="274"/>
      <c r="G1087" s="274"/>
      <c r="H1087" s="274"/>
      <c r="I1087" s="274"/>
      <c r="J1087" s="274"/>
    </row>
    <row r="1088" spans="1:10" s="1" customFormat="1">
      <c r="A1088" s="274"/>
      <c r="B1088" s="274"/>
      <c r="C1088" s="274"/>
      <c r="D1088" s="274"/>
      <c r="E1088" s="274"/>
      <c r="F1088" s="274"/>
      <c r="G1088" s="274"/>
      <c r="H1088" s="274"/>
      <c r="I1088" s="274"/>
      <c r="J1088" s="274"/>
    </row>
    <row r="1089" spans="1:10" s="1" customFormat="1">
      <c r="A1089" s="274"/>
      <c r="B1089" s="274"/>
      <c r="C1089" s="274"/>
      <c r="D1089" s="274"/>
      <c r="E1089" s="274"/>
      <c r="F1089" s="274"/>
      <c r="G1089" s="274"/>
      <c r="H1089" s="274"/>
      <c r="I1089" s="274"/>
      <c r="J1089" s="274"/>
    </row>
    <row r="1090" spans="1:10" s="1" customFormat="1">
      <c r="A1090" s="274"/>
      <c r="B1090" s="274"/>
      <c r="C1090" s="274"/>
      <c r="D1090" s="274"/>
      <c r="E1090" s="274"/>
      <c r="F1090" s="274"/>
      <c r="G1090" s="274"/>
      <c r="H1090" s="274"/>
      <c r="I1090" s="274"/>
      <c r="J1090" s="274"/>
    </row>
    <row r="1091" spans="1:10" s="1" customFormat="1">
      <c r="A1091" s="274"/>
      <c r="B1091" s="274"/>
      <c r="C1091" s="274"/>
      <c r="D1091" s="274"/>
      <c r="E1091" s="274"/>
      <c r="F1091" s="274"/>
      <c r="G1091" s="274"/>
      <c r="H1091" s="274"/>
      <c r="I1091" s="274"/>
      <c r="J1091" s="274"/>
    </row>
    <row r="1092" spans="1:10" s="1" customFormat="1">
      <c r="A1092" s="274"/>
      <c r="B1092" s="274"/>
      <c r="C1092" s="274"/>
      <c r="D1092" s="274"/>
      <c r="E1092" s="274"/>
      <c r="F1092" s="274"/>
      <c r="G1092" s="274"/>
      <c r="H1092" s="274"/>
      <c r="I1092" s="274"/>
      <c r="J1092" s="274"/>
    </row>
    <row r="1093" spans="1:10" s="1" customFormat="1">
      <c r="A1093" s="274"/>
      <c r="B1093" s="274"/>
      <c r="C1093" s="274"/>
      <c r="D1093" s="274"/>
      <c r="E1093" s="274"/>
      <c r="F1093" s="274"/>
      <c r="G1093" s="274"/>
      <c r="H1093" s="274"/>
      <c r="I1093" s="274"/>
      <c r="J1093" s="274"/>
    </row>
    <row r="1094" spans="1:10" s="1" customFormat="1">
      <c r="A1094" s="274"/>
      <c r="B1094" s="274"/>
      <c r="C1094" s="274"/>
      <c r="D1094" s="274"/>
      <c r="E1094" s="274"/>
      <c r="F1094" s="274"/>
      <c r="G1094" s="274"/>
      <c r="H1094" s="274"/>
      <c r="I1094" s="274"/>
      <c r="J1094" s="274"/>
    </row>
    <row r="1095" spans="1:10" s="1" customFormat="1">
      <c r="A1095" s="274"/>
      <c r="B1095" s="274"/>
      <c r="C1095" s="274"/>
      <c r="D1095" s="274"/>
      <c r="E1095" s="274"/>
      <c r="F1095" s="274"/>
      <c r="G1095" s="274"/>
      <c r="H1095" s="274"/>
      <c r="I1095" s="274"/>
      <c r="J1095" s="274"/>
    </row>
    <row r="1096" spans="1:10" s="1" customFormat="1">
      <c r="A1096" s="274"/>
      <c r="B1096" s="274"/>
      <c r="C1096" s="274"/>
      <c r="D1096" s="274"/>
      <c r="E1096" s="274"/>
      <c r="F1096" s="274"/>
      <c r="G1096" s="274"/>
      <c r="H1096" s="274"/>
      <c r="I1096" s="274"/>
      <c r="J1096" s="274"/>
    </row>
    <row r="1097" spans="1:10" s="1" customFormat="1">
      <c r="A1097" s="274"/>
      <c r="B1097" s="274"/>
      <c r="C1097" s="274"/>
      <c r="D1097" s="274"/>
      <c r="E1097" s="274"/>
      <c r="F1097" s="274"/>
      <c r="G1097" s="274"/>
      <c r="H1097" s="274"/>
      <c r="I1097" s="274"/>
      <c r="J1097" s="274"/>
    </row>
    <row r="1098" spans="1:10" s="1" customFormat="1">
      <c r="A1098" s="274"/>
      <c r="B1098" s="274"/>
      <c r="C1098" s="274"/>
      <c r="D1098" s="274"/>
      <c r="E1098" s="274"/>
      <c r="F1098" s="274"/>
      <c r="G1098" s="274"/>
      <c r="H1098" s="274"/>
      <c r="I1098" s="274"/>
      <c r="J1098" s="274"/>
    </row>
    <row r="1099" spans="1:10" s="1" customFormat="1">
      <c r="A1099" s="274"/>
      <c r="B1099" s="274"/>
      <c r="C1099" s="274"/>
      <c r="D1099" s="274"/>
      <c r="E1099" s="274"/>
      <c r="F1099" s="274"/>
      <c r="G1099" s="274"/>
      <c r="H1099" s="274"/>
      <c r="I1099" s="274"/>
      <c r="J1099" s="274"/>
    </row>
    <row r="1100" spans="1:10" s="1" customFormat="1">
      <c r="A1100" s="274"/>
      <c r="B1100" s="274"/>
      <c r="C1100" s="274"/>
      <c r="D1100" s="274"/>
      <c r="E1100" s="274"/>
      <c r="F1100" s="274"/>
      <c r="G1100" s="274"/>
      <c r="H1100" s="274"/>
      <c r="I1100" s="274"/>
      <c r="J1100" s="274"/>
    </row>
    <row r="1101" spans="1:10" s="1" customFormat="1">
      <c r="A1101" s="274"/>
      <c r="B1101" s="274"/>
      <c r="C1101" s="274"/>
      <c r="D1101" s="274"/>
      <c r="E1101" s="274"/>
      <c r="F1101" s="274"/>
      <c r="G1101" s="274"/>
      <c r="H1101" s="274"/>
      <c r="I1101" s="274"/>
      <c r="J1101" s="274"/>
    </row>
    <row r="1102" spans="1:10" s="1" customFormat="1">
      <c r="A1102" s="274"/>
      <c r="B1102" s="274"/>
      <c r="C1102" s="274"/>
      <c r="D1102" s="274"/>
      <c r="E1102" s="274"/>
      <c r="F1102" s="274"/>
      <c r="G1102" s="274"/>
      <c r="H1102" s="274"/>
      <c r="I1102" s="274"/>
      <c r="J1102" s="274"/>
    </row>
    <row r="1103" spans="1:10" s="1" customFormat="1">
      <c r="A1103" s="274"/>
      <c r="B1103" s="274"/>
      <c r="C1103" s="274"/>
      <c r="D1103" s="274"/>
      <c r="E1103" s="274"/>
      <c r="F1103" s="274"/>
      <c r="G1103" s="274"/>
      <c r="H1103" s="274"/>
      <c r="I1103" s="274"/>
      <c r="J1103" s="274"/>
    </row>
    <row r="1104" spans="1:10" s="1" customFormat="1">
      <c r="A1104" s="274"/>
      <c r="B1104" s="274"/>
      <c r="C1104" s="274"/>
      <c r="D1104" s="274"/>
      <c r="E1104" s="274"/>
      <c r="F1104" s="274"/>
      <c r="G1104" s="274"/>
      <c r="H1104" s="274"/>
      <c r="I1104" s="274"/>
      <c r="J1104" s="274"/>
    </row>
    <row r="1105" spans="1:10" s="1" customFormat="1">
      <c r="A1105" s="274"/>
      <c r="B1105" s="274"/>
      <c r="C1105" s="274"/>
      <c r="D1105" s="274"/>
      <c r="E1105" s="274"/>
      <c r="F1105" s="274"/>
      <c r="G1105" s="274"/>
      <c r="H1105" s="274"/>
      <c r="I1105" s="274"/>
      <c r="J1105" s="274"/>
    </row>
    <row r="1106" spans="1:10" s="1" customFormat="1">
      <c r="A1106" s="274"/>
      <c r="B1106" s="274"/>
      <c r="C1106" s="274"/>
      <c r="D1106" s="274"/>
      <c r="E1106" s="274"/>
      <c r="F1106" s="274"/>
      <c r="G1106" s="274"/>
      <c r="H1106" s="274"/>
      <c r="I1106" s="274"/>
      <c r="J1106" s="274"/>
    </row>
    <row r="1107" spans="1:10" s="1" customFormat="1">
      <c r="A1107" s="274"/>
      <c r="B1107" s="274"/>
      <c r="C1107" s="274"/>
      <c r="D1107" s="274"/>
      <c r="E1107" s="274"/>
      <c r="F1107" s="274"/>
      <c r="G1107" s="274"/>
      <c r="H1107" s="274"/>
      <c r="I1107" s="274"/>
      <c r="J1107" s="274"/>
    </row>
    <row r="1108" spans="1:10" s="1" customFormat="1">
      <c r="A1108" s="274"/>
      <c r="B1108" s="274"/>
      <c r="C1108" s="274"/>
      <c r="D1108" s="274"/>
      <c r="E1108" s="274"/>
      <c r="F1108" s="274"/>
      <c r="G1108" s="274"/>
      <c r="H1108" s="274"/>
      <c r="I1108" s="274"/>
      <c r="J1108" s="274"/>
    </row>
    <row r="1109" spans="1:10" s="1" customFormat="1">
      <c r="A1109" s="274"/>
      <c r="B1109" s="274"/>
      <c r="C1109" s="274"/>
      <c r="D1109" s="274"/>
      <c r="E1109" s="274"/>
      <c r="F1109" s="274"/>
      <c r="G1109" s="274"/>
      <c r="H1109" s="274"/>
      <c r="I1109" s="274"/>
      <c r="J1109" s="274"/>
    </row>
    <row r="1110" spans="1:10" s="1" customFormat="1">
      <c r="A1110" s="274"/>
      <c r="B1110" s="274"/>
      <c r="C1110" s="274"/>
      <c r="D1110" s="274"/>
      <c r="E1110" s="274"/>
      <c r="F1110" s="274"/>
      <c r="G1110" s="274"/>
      <c r="H1110" s="274"/>
      <c r="I1110" s="274"/>
      <c r="J1110" s="274"/>
    </row>
    <row r="1111" spans="1:10" s="1" customFormat="1">
      <c r="A1111" s="274"/>
      <c r="B1111" s="274"/>
      <c r="C1111" s="274"/>
      <c r="D1111" s="274"/>
      <c r="E1111" s="274"/>
      <c r="F1111" s="274"/>
      <c r="G1111" s="274"/>
      <c r="H1111" s="274"/>
      <c r="I1111" s="274"/>
      <c r="J1111" s="274"/>
    </row>
    <row r="1112" spans="1:10" s="1" customFormat="1">
      <c r="A1112" s="274"/>
      <c r="B1112" s="274"/>
      <c r="C1112" s="274"/>
      <c r="D1112" s="274"/>
      <c r="E1112" s="274"/>
      <c r="F1112" s="274"/>
      <c r="G1112" s="274"/>
      <c r="H1112" s="274"/>
      <c r="I1112" s="274"/>
      <c r="J1112" s="274"/>
    </row>
    <row r="1113" spans="1:10" s="1" customFormat="1">
      <c r="A1113" s="274"/>
      <c r="B1113" s="274"/>
      <c r="C1113" s="274"/>
      <c r="D1113" s="274"/>
      <c r="E1113" s="274"/>
      <c r="F1113" s="274"/>
      <c r="G1113" s="274"/>
      <c r="H1113" s="274"/>
      <c r="I1113" s="274"/>
      <c r="J1113" s="274"/>
    </row>
    <row r="1114" spans="1:10" s="1" customFormat="1">
      <c r="A1114" s="274"/>
      <c r="B1114" s="274"/>
      <c r="C1114" s="274"/>
      <c r="D1114" s="274"/>
      <c r="E1114" s="274"/>
      <c r="F1114" s="274"/>
      <c r="G1114" s="274"/>
      <c r="H1114" s="274"/>
      <c r="I1114" s="274"/>
      <c r="J1114" s="274"/>
    </row>
    <row r="1115" spans="1:10" s="1" customFormat="1">
      <c r="A1115" s="274"/>
      <c r="B1115" s="274"/>
      <c r="C1115" s="274"/>
      <c r="D1115" s="274"/>
      <c r="E1115" s="274"/>
      <c r="F1115" s="274"/>
      <c r="G1115" s="274"/>
      <c r="H1115" s="274"/>
      <c r="I1115" s="274"/>
      <c r="J1115" s="274"/>
    </row>
    <row r="1116" spans="1:10" s="1" customFormat="1">
      <c r="A1116" s="274"/>
      <c r="B1116" s="274"/>
      <c r="C1116" s="274"/>
      <c r="D1116" s="274"/>
      <c r="E1116" s="274"/>
      <c r="F1116" s="274"/>
      <c r="G1116" s="274"/>
      <c r="H1116" s="274"/>
      <c r="I1116" s="274"/>
      <c r="J1116" s="274"/>
    </row>
    <row r="1117" spans="1:10" s="1" customFormat="1">
      <c r="A1117" s="274"/>
      <c r="B1117" s="274"/>
      <c r="C1117" s="274"/>
      <c r="D1117" s="274"/>
      <c r="E1117" s="274"/>
      <c r="F1117" s="274"/>
      <c r="G1117" s="274"/>
      <c r="H1117" s="274"/>
      <c r="I1117" s="274"/>
      <c r="J1117" s="274"/>
    </row>
    <row r="1118" spans="1:10" s="1" customFormat="1">
      <c r="A1118" s="274"/>
      <c r="B1118" s="274"/>
      <c r="C1118" s="274"/>
      <c r="D1118" s="274"/>
      <c r="E1118" s="274"/>
      <c r="F1118" s="274"/>
      <c r="G1118" s="274"/>
      <c r="H1118" s="274"/>
      <c r="I1118" s="274"/>
      <c r="J1118" s="274"/>
    </row>
    <row r="1119" spans="1:10" s="1" customFormat="1">
      <c r="A1119" s="274"/>
      <c r="B1119" s="274"/>
      <c r="C1119" s="274"/>
      <c r="D1119" s="274"/>
      <c r="E1119" s="274"/>
      <c r="F1119" s="274"/>
      <c r="G1119" s="274"/>
      <c r="H1119" s="274"/>
      <c r="I1119" s="274"/>
      <c r="J1119" s="274"/>
    </row>
    <row r="1120" spans="1:10" s="1" customFormat="1">
      <c r="A1120" s="274"/>
      <c r="B1120" s="274"/>
      <c r="C1120" s="274"/>
      <c r="D1120" s="274"/>
      <c r="E1120" s="274"/>
      <c r="F1120" s="274"/>
      <c r="G1120" s="274"/>
      <c r="H1120" s="274"/>
      <c r="I1120" s="274"/>
      <c r="J1120" s="274"/>
    </row>
    <row r="1121" spans="1:10" s="1" customFormat="1">
      <c r="A1121" s="274"/>
      <c r="B1121" s="274"/>
      <c r="C1121" s="274"/>
      <c r="D1121" s="274"/>
      <c r="E1121" s="274"/>
      <c r="F1121" s="274"/>
      <c r="G1121" s="274"/>
      <c r="H1121" s="274"/>
      <c r="I1121" s="274"/>
      <c r="J1121" s="274"/>
    </row>
    <row r="1122" spans="1:10" s="1" customFormat="1">
      <c r="A1122" s="274"/>
      <c r="B1122" s="274"/>
      <c r="C1122" s="274"/>
      <c r="D1122" s="274"/>
      <c r="E1122" s="274"/>
      <c r="F1122" s="274"/>
      <c r="G1122" s="274"/>
      <c r="H1122" s="274"/>
      <c r="I1122" s="274"/>
      <c r="J1122" s="274"/>
    </row>
    <row r="1123" spans="1:10" s="1" customFormat="1">
      <c r="A1123" s="274"/>
      <c r="B1123" s="274"/>
      <c r="C1123" s="274"/>
      <c r="D1123" s="274"/>
      <c r="E1123" s="274"/>
      <c r="F1123" s="274"/>
      <c r="G1123" s="274"/>
      <c r="H1123" s="274"/>
      <c r="I1123" s="274"/>
      <c r="J1123" s="274"/>
    </row>
    <row r="1124" spans="1:10" s="1" customFormat="1">
      <c r="A1124" s="274"/>
      <c r="B1124" s="274"/>
      <c r="C1124" s="274"/>
      <c r="D1124" s="274"/>
      <c r="E1124" s="274"/>
      <c r="F1124" s="274"/>
      <c r="G1124" s="274"/>
      <c r="H1124" s="274"/>
      <c r="I1124" s="274"/>
      <c r="J1124" s="274"/>
    </row>
    <row r="1125" spans="1:10" s="1" customFormat="1">
      <c r="A1125" s="274"/>
      <c r="B1125" s="274"/>
      <c r="C1125" s="274"/>
      <c r="D1125" s="274"/>
      <c r="E1125" s="274"/>
      <c r="F1125" s="274"/>
      <c r="G1125" s="274"/>
      <c r="H1125" s="274"/>
      <c r="I1125" s="274"/>
      <c r="J1125" s="274"/>
    </row>
    <row r="1126" spans="1:10" s="1" customFormat="1">
      <c r="A1126" s="274"/>
      <c r="B1126" s="274"/>
      <c r="C1126" s="274"/>
      <c r="D1126" s="274"/>
      <c r="E1126" s="274"/>
      <c r="F1126" s="274"/>
      <c r="G1126" s="274"/>
      <c r="H1126" s="274"/>
      <c r="I1126" s="274"/>
      <c r="J1126" s="274"/>
    </row>
    <row r="1127" spans="1:10" s="1" customFormat="1">
      <c r="A1127" s="274"/>
      <c r="B1127" s="274"/>
      <c r="C1127" s="274"/>
      <c r="D1127" s="274"/>
      <c r="E1127" s="274"/>
      <c r="F1127" s="274"/>
      <c r="G1127" s="274"/>
      <c r="H1127" s="274"/>
      <c r="I1127" s="274"/>
      <c r="J1127" s="274"/>
    </row>
    <row r="1128" spans="1:10" s="1" customFormat="1">
      <c r="A1128" s="274"/>
      <c r="B1128" s="274"/>
      <c r="C1128" s="274"/>
      <c r="D1128" s="274"/>
      <c r="E1128" s="274"/>
      <c r="F1128" s="274"/>
      <c r="G1128" s="274"/>
      <c r="H1128" s="274"/>
      <c r="I1128" s="274"/>
      <c r="J1128" s="274"/>
    </row>
    <row r="1129" spans="1:10" s="1" customFormat="1">
      <c r="A1129" s="274"/>
      <c r="B1129" s="274"/>
      <c r="C1129" s="274"/>
      <c r="D1129" s="274"/>
      <c r="E1129" s="274"/>
      <c r="F1129" s="274"/>
      <c r="G1129" s="274"/>
      <c r="H1129" s="274"/>
      <c r="I1129" s="274"/>
      <c r="J1129" s="274"/>
    </row>
    <row r="1130" spans="1:10" s="1" customFormat="1">
      <c r="A1130" s="274"/>
      <c r="B1130" s="274"/>
      <c r="C1130" s="274"/>
      <c r="D1130" s="274"/>
      <c r="E1130" s="274"/>
      <c r="F1130" s="274"/>
      <c r="G1130" s="274"/>
      <c r="H1130" s="274"/>
      <c r="I1130" s="274"/>
      <c r="J1130" s="274"/>
    </row>
    <row r="1131" spans="1:10" s="1" customFormat="1">
      <c r="A1131" s="274"/>
      <c r="B1131" s="274"/>
      <c r="C1131" s="274"/>
      <c r="D1131" s="274"/>
      <c r="E1131" s="274"/>
      <c r="F1131" s="274"/>
      <c r="G1131" s="274"/>
      <c r="H1131" s="274"/>
      <c r="I1131" s="274"/>
      <c r="J1131" s="274"/>
    </row>
    <row r="1132" spans="1:10" s="1" customFormat="1">
      <c r="A1132" s="274"/>
      <c r="B1132" s="274"/>
      <c r="C1132" s="274"/>
      <c r="D1132" s="274"/>
      <c r="E1132" s="274"/>
      <c r="F1132" s="274"/>
      <c r="G1132" s="274"/>
      <c r="H1132" s="274"/>
      <c r="I1132" s="274"/>
      <c r="J1132" s="274"/>
    </row>
    <row r="1133" spans="1:10" s="1" customFormat="1">
      <c r="A1133" s="274"/>
      <c r="B1133" s="274"/>
      <c r="C1133" s="274"/>
      <c r="D1133" s="274"/>
      <c r="E1133" s="274"/>
      <c r="F1133" s="274"/>
      <c r="G1133" s="274"/>
      <c r="H1133" s="274"/>
      <c r="I1133" s="274"/>
      <c r="J1133" s="274"/>
    </row>
    <row r="1134" spans="1:10" s="1" customFormat="1">
      <c r="A1134" s="274"/>
      <c r="B1134" s="274"/>
      <c r="C1134" s="274"/>
      <c r="D1134" s="274"/>
      <c r="E1134" s="274"/>
      <c r="F1134" s="274"/>
      <c r="G1134" s="274"/>
      <c r="H1134" s="274"/>
      <c r="I1134" s="274"/>
      <c r="J1134" s="274"/>
    </row>
    <row r="1135" spans="1:10" s="1" customFormat="1">
      <c r="A1135" s="274"/>
      <c r="B1135" s="274"/>
      <c r="C1135" s="274"/>
      <c r="D1135" s="274"/>
      <c r="E1135" s="274"/>
      <c r="F1135" s="274"/>
      <c r="G1135" s="274"/>
      <c r="H1135" s="274"/>
      <c r="I1135" s="274"/>
      <c r="J1135" s="274"/>
    </row>
    <row r="1136" spans="1:10" s="1" customFormat="1">
      <c r="A1136" s="274"/>
      <c r="B1136" s="274"/>
      <c r="C1136" s="274"/>
      <c r="D1136" s="274"/>
      <c r="E1136" s="274"/>
      <c r="F1136" s="274"/>
      <c r="G1136" s="274"/>
      <c r="H1136" s="274"/>
      <c r="I1136" s="274"/>
      <c r="J1136" s="274"/>
    </row>
    <row r="1137" spans="1:10" s="1" customFormat="1">
      <c r="A1137" s="274"/>
      <c r="B1137" s="274"/>
      <c r="C1137" s="274"/>
      <c r="D1137" s="274"/>
      <c r="E1137" s="274"/>
      <c r="F1137" s="274"/>
      <c r="G1137" s="274"/>
      <c r="H1137" s="274"/>
      <c r="I1137" s="274"/>
      <c r="J1137" s="274"/>
    </row>
    <row r="1138" spans="1:10" s="1" customFormat="1">
      <c r="A1138" s="274"/>
      <c r="B1138" s="274"/>
      <c r="C1138" s="274"/>
      <c r="D1138" s="274"/>
      <c r="E1138" s="274"/>
      <c r="F1138" s="274"/>
      <c r="G1138" s="274"/>
      <c r="H1138" s="274"/>
      <c r="I1138" s="274"/>
      <c r="J1138" s="274"/>
    </row>
    <row r="1139" spans="1:10" s="1" customFormat="1">
      <c r="A1139" s="274"/>
      <c r="B1139" s="274"/>
      <c r="C1139" s="274"/>
      <c r="D1139" s="274"/>
      <c r="E1139" s="274"/>
      <c r="F1139" s="274"/>
      <c r="G1139" s="274"/>
      <c r="H1139" s="274"/>
      <c r="I1139" s="274"/>
      <c r="J1139" s="274"/>
    </row>
    <row r="1140" spans="1:10" s="1" customFormat="1">
      <c r="A1140" s="274"/>
      <c r="B1140" s="274"/>
      <c r="C1140" s="274"/>
      <c r="D1140" s="274"/>
      <c r="E1140" s="274"/>
      <c r="F1140" s="274"/>
      <c r="G1140" s="274"/>
      <c r="H1140" s="274"/>
      <c r="I1140" s="274"/>
      <c r="J1140" s="274"/>
    </row>
    <row r="1141" spans="1:10" s="1" customFormat="1">
      <c r="A1141" s="274"/>
      <c r="B1141" s="274"/>
      <c r="C1141" s="274"/>
      <c r="D1141" s="274"/>
      <c r="E1141" s="274"/>
      <c r="F1141" s="274"/>
      <c r="G1141" s="274"/>
      <c r="H1141" s="274"/>
      <c r="I1141" s="274"/>
      <c r="J1141" s="274"/>
    </row>
    <row r="1142" spans="1:10" s="1" customFormat="1">
      <c r="A1142" s="274"/>
      <c r="B1142" s="274"/>
      <c r="C1142" s="274"/>
      <c r="D1142" s="274"/>
      <c r="E1142" s="274"/>
      <c r="F1142" s="274"/>
      <c r="G1142" s="274"/>
      <c r="H1142" s="274"/>
      <c r="I1142" s="274"/>
      <c r="J1142" s="274"/>
    </row>
    <row r="1143" spans="1:10" s="1" customFormat="1">
      <c r="A1143" s="274"/>
      <c r="B1143" s="274"/>
      <c r="C1143" s="274"/>
      <c r="D1143" s="274"/>
      <c r="E1143" s="274"/>
      <c r="F1143" s="274"/>
      <c r="G1143" s="274"/>
      <c r="H1143" s="274"/>
      <c r="I1143" s="274"/>
      <c r="J1143" s="274"/>
    </row>
    <row r="1144" spans="1:10" s="1" customFormat="1">
      <c r="A1144" s="274"/>
      <c r="B1144" s="274"/>
      <c r="C1144" s="274"/>
      <c r="D1144" s="274"/>
      <c r="E1144" s="274"/>
      <c r="F1144" s="274"/>
      <c r="G1144" s="274"/>
      <c r="H1144" s="274"/>
      <c r="I1144" s="274"/>
      <c r="J1144" s="274"/>
    </row>
    <row r="1145" spans="1:10" s="1" customFormat="1">
      <c r="A1145" s="274"/>
      <c r="B1145" s="274"/>
      <c r="C1145" s="274"/>
      <c r="D1145" s="274"/>
      <c r="E1145" s="274"/>
      <c r="F1145" s="274"/>
      <c r="G1145" s="274"/>
      <c r="H1145" s="274"/>
      <c r="I1145" s="274"/>
      <c r="J1145" s="274"/>
    </row>
    <row r="1146" spans="1:10" s="1" customFormat="1">
      <c r="A1146" s="274"/>
      <c r="B1146" s="274"/>
      <c r="C1146" s="274"/>
      <c r="D1146" s="274"/>
      <c r="E1146" s="274"/>
      <c r="F1146" s="274"/>
      <c r="G1146" s="274"/>
      <c r="H1146" s="274"/>
      <c r="I1146" s="274"/>
      <c r="J1146" s="274"/>
    </row>
    <row r="1147" spans="1:10" s="1" customFormat="1">
      <c r="A1147" s="274"/>
      <c r="B1147" s="274"/>
      <c r="C1147" s="274"/>
      <c r="D1147" s="274"/>
      <c r="E1147" s="274"/>
      <c r="F1147" s="274"/>
      <c r="G1147" s="274"/>
      <c r="H1147" s="274"/>
      <c r="I1147" s="274"/>
      <c r="J1147" s="274"/>
    </row>
    <row r="1148" spans="1:10" s="1" customFormat="1">
      <c r="A1148" s="274"/>
      <c r="B1148" s="274"/>
      <c r="C1148" s="274"/>
      <c r="D1148" s="274"/>
      <c r="E1148" s="274"/>
      <c r="F1148" s="274"/>
      <c r="G1148" s="274"/>
      <c r="H1148" s="274"/>
      <c r="I1148" s="274"/>
      <c r="J1148" s="274"/>
    </row>
    <row r="1149" spans="1:10" s="1" customFormat="1">
      <c r="A1149" s="274"/>
      <c r="B1149" s="274"/>
      <c r="C1149" s="274"/>
      <c r="D1149" s="274"/>
      <c r="E1149" s="274"/>
      <c r="F1149" s="274"/>
      <c r="G1149" s="274"/>
      <c r="H1149" s="274"/>
      <c r="I1149" s="274"/>
      <c r="J1149" s="274"/>
    </row>
    <row r="1150" spans="1:10" s="1" customFormat="1">
      <c r="A1150" s="274"/>
      <c r="B1150" s="274"/>
      <c r="C1150" s="274"/>
      <c r="D1150" s="274"/>
      <c r="E1150" s="274"/>
      <c r="F1150" s="274"/>
      <c r="G1150" s="274"/>
      <c r="H1150" s="274"/>
      <c r="I1150" s="274"/>
      <c r="J1150" s="274"/>
    </row>
    <row r="1151" spans="1:10" s="1" customFormat="1">
      <c r="A1151" s="274"/>
      <c r="B1151" s="274"/>
      <c r="C1151" s="274"/>
      <c r="D1151" s="274"/>
      <c r="E1151" s="274"/>
      <c r="F1151" s="274"/>
      <c r="G1151" s="274"/>
      <c r="H1151" s="274"/>
      <c r="I1151" s="274"/>
      <c r="J1151" s="274"/>
    </row>
    <row r="1152" spans="1:10" s="1" customFormat="1">
      <c r="A1152" s="274"/>
      <c r="B1152" s="274"/>
      <c r="C1152" s="274"/>
      <c r="D1152" s="274"/>
      <c r="E1152" s="274"/>
      <c r="F1152" s="274"/>
      <c r="G1152" s="274"/>
      <c r="H1152" s="274"/>
      <c r="I1152" s="274"/>
      <c r="J1152" s="274"/>
    </row>
    <row r="1153" spans="1:10" s="1" customFormat="1">
      <c r="A1153" s="274"/>
      <c r="B1153" s="274"/>
      <c r="C1153" s="274"/>
      <c r="D1153" s="274"/>
      <c r="E1153" s="274"/>
      <c r="F1153" s="274"/>
      <c r="G1153" s="274"/>
      <c r="H1153" s="274"/>
      <c r="I1153" s="274"/>
      <c r="J1153" s="274"/>
    </row>
    <row r="1154" spans="1:10" s="1" customFormat="1">
      <c r="A1154" s="274"/>
      <c r="B1154" s="274"/>
      <c r="C1154" s="274"/>
      <c r="D1154" s="274"/>
      <c r="E1154" s="274"/>
      <c r="F1154" s="274"/>
      <c r="G1154" s="274"/>
      <c r="H1154" s="274"/>
      <c r="I1154" s="274"/>
      <c r="J1154" s="274"/>
    </row>
    <row r="1155" spans="1:10" s="1" customFormat="1">
      <c r="A1155" s="274"/>
      <c r="B1155" s="274"/>
      <c r="C1155" s="274"/>
      <c r="D1155" s="274"/>
      <c r="E1155" s="274"/>
      <c r="F1155" s="274"/>
      <c r="G1155" s="274"/>
      <c r="H1155" s="274"/>
      <c r="I1155" s="274"/>
      <c r="J1155" s="274"/>
    </row>
    <row r="1156" spans="1:10" s="1" customFormat="1">
      <c r="A1156" s="274"/>
      <c r="B1156" s="274"/>
      <c r="C1156" s="274"/>
      <c r="D1156" s="274"/>
      <c r="E1156" s="274"/>
      <c r="F1156" s="274"/>
      <c r="G1156" s="274"/>
      <c r="H1156" s="274"/>
      <c r="I1156" s="274"/>
      <c r="J1156" s="274"/>
    </row>
    <row r="1157" spans="1:10" s="1" customFormat="1">
      <c r="A1157" s="274"/>
      <c r="B1157" s="274"/>
      <c r="C1157" s="274"/>
      <c r="D1157" s="274"/>
      <c r="E1157" s="274"/>
      <c r="F1157" s="274"/>
      <c r="G1157" s="274"/>
      <c r="H1157" s="274"/>
      <c r="I1157" s="274"/>
      <c r="J1157" s="274"/>
    </row>
    <row r="1158" spans="1:10" s="1" customFormat="1">
      <c r="A1158" s="274"/>
      <c r="B1158" s="274"/>
      <c r="C1158" s="274"/>
      <c r="D1158" s="274"/>
      <c r="E1158" s="274"/>
      <c r="F1158" s="274"/>
      <c r="G1158" s="274"/>
      <c r="H1158" s="274"/>
      <c r="I1158" s="274"/>
      <c r="J1158" s="274"/>
    </row>
    <row r="1159" spans="1:10" s="1" customFormat="1">
      <c r="A1159" s="274"/>
      <c r="B1159" s="274"/>
      <c r="C1159" s="274"/>
      <c r="D1159" s="274"/>
      <c r="E1159" s="274"/>
      <c r="F1159" s="274"/>
      <c r="G1159" s="274"/>
      <c r="H1159" s="274"/>
      <c r="I1159" s="274"/>
      <c r="J1159" s="274"/>
    </row>
    <row r="1160" spans="1:10" s="1" customFormat="1">
      <c r="A1160" s="274"/>
      <c r="B1160" s="274"/>
      <c r="C1160" s="274"/>
      <c r="D1160" s="274"/>
      <c r="E1160" s="274"/>
      <c r="F1160" s="274"/>
      <c r="G1160" s="274"/>
      <c r="H1160" s="274"/>
      <c r="I1160" s="274"/>
      <c r="J1160" s="274"/>
    </row>
    <row r="1161" spans="1:10" s="1" customFormat="1">
      <c r="A1161" s="274"/>
      <c r="B1161" s="274"/>
      <c r="C1161" s="274"/>
      <c r="D1161" s="274"/>
      <c r="E1161" s="274"/>
      <c r="F1161" s="274"/>
      <c r="G1161" s="274"/>
      <c r="H1161" s="274"/>
      <c r="I1161" s="274"/>
      <c r="J1161" s="274"/>
    </row>
    <row r="1162" spans="1:10" s="1" customFormat="1">
      <c r="A1162" s="274"/>
      <c r="B1162" s="274"/>
      <c r="C1162" s="274"/>
      <c r="D1162" s="274"/>
      <c r="E1162" s="274"/>
      <c r="F1162" s="274"/>
      <c r="G1162" s="274"/>
      <c r="H1162" s="274"/>
      <c r="I1162" s="274"/>
      <c r="J1162" s="274"/>
    </row>
    <row r="1163" spans="1:10" s="1" customFormat="1">
      <c r="A1163" s="274"/>
      <c r="B1163" s="274"/>
      <c r="C1163" s="274"/>
      <c r="D1163" s="274"/>
      <c r="E1163" s="274"/>
      <c r="F1163" s="274"/>
      <c r="G1163" s="274"/>
      <c r="H1163" s="274"/>
      <c r="I1163" s="274"/>
      <c r="J1163" s="274"/>
    </row>
    <row r="1164" spans="1:10" s="1" customFormat="1">
      <c r="A1164" s="274"/>
      <c r="B1164" s="274"/>
      <c r="C1164" s="274"/>
      <c r="D1164" s="274"/>
      <c r="E1164" s="274"/>
      <c r="F1164" s="274"/>
      <c r="G1164" s="274"/>
      <c r="H1164" s="274"/>
      <c r="I1164" s="274"/>
      <c r="J1164" s="274"/>
    </row>
    <row r="1165" spans="1:10" s="1" customFormat="1">
      <c r="A1165" s="274"/>
      <c r="B1165" s="274"/>
      <c r="C1165" s="274"/>
      <c r="D1165" s="274"/>
      <c r="E1165" s="274"/>
      <c r="F1165" s="274"/>
      <c r="G1165" s="274"/>
      <c r="H1165" s="274"/>
      <c r="I1165" s="274"/>
      <c r="J1165" s="274"/>
    </row>
    <row r="1166" spans="1:10" s="1" customFormat="1">
      <c r="A1166" s="274"/>
      <c r="B1166" s="274"/>
      <c r="C1166" s="274"/>
      <c r="D1166" s="274"/>
      <c r="E1166" s="274"/>
      <c r="F1166" s="274"/>
      <c r="G1166" s="274"/>
      <c r="H1166" s="274"/>
      <c r="I1166" s="274"/>
      <c r="J1166" s="274"/>
    </row>
    <row r="1167" spans="1:10" s="1" customFormat="1">
      <c r="A1167" s="274"/>
      <c r="B1167" s="274"/>
      <c r="C1167" s="274"/>
      <c r="D1167" s="274"/>
      <c r="E1167" s="274"/>
      <c r="F1167" s="274"/>
      <c r="G1167" s="274"/>
      <c r="H1167" s="274"/>
      <c r="I1167" s="274"/>
      <c r="J1167" s="274"/>
    </row>
    <row r="1168" spans="1:10" s="1" customFormat="1">
      <c r="A1168" s="274"/>
      <c r="B1168" s="274"/>
      <c r="C1168" s="274"/>
      <c r="D1168" s="274"/>
      <c r="E1168" s="274"/>
      <c r="F1168" s="274"/>
      <c r="G1168" s="274"/>
      <c r="H1168" s="274"/>
      <c r="I1168" s="274"/>
      <c r="J1168" s="274"/>
    </row>
    <row r="1169" spans="1:10" s="1" customFormat="1">
      <c r="A1169" s="274"/>
      <c r="B1169" s="274"/>
      <c r="C1169" s="274"/>
      <c r="D1169" s="274"/>
      <c r="E1169" s="274"/>
      <c r="F1169" s="274"/>
      <c r="G1169" s="274"/>
      <c r="H1169" s="274"/>
      <c r="I1169" s="274"/>
      <c r="J1169" s="274"/>
    </row>
    <row r="1170" spans="1:10" s="1" customFormat="1">
      <c r="A1170" s="274"/>
      <c r="B1170" s="274"/>
      <c r="C1170" s="274"/>
      <c r="D1170" s="274"/>
      <c r="E1170" s="274"/>
      <c r="F1170" s="274"/>
      <c r="G1170" s="274"/>
      <c r="H1170" s="274"/>
      <c r="I1170" s="274"/>
      <c r="J1170" s="274"/>
    </row>
    <row r="1171" spans="1:10" s="1" customFormat="1">
      <c r="A1171" s="274"/>
      <c r="B1171" s="274"/>
      <c r="C1171" s="274"/>
      <c r="D1171" s="274"/>
      <c r="E1171" s="274"/>
      <c r="F1171" s="274"/>
      <c r="G1171" s="274"/>
      <c r="H1171" s="274"/>
      <c r="I1171" s="274"/>
      <c r="J1171" s="274"/>
    </row>
    <row r="1172" spans="1:10" s="1" customFormat="1">
      <c r="A1172" s="274"/>
      <c r="B1172" s="274"/>
      <c r="C1172" s="274"/>
      <c r="D1172" s="274"/>
      <c r="E1172" s="274"/>
      <c r="F1172" s="274"/>
      <c r="G1172" s="274"/>
      <c r="H1172" s="274"/>
      <c r="I1172" s="274"/>
      <c r="J1172" s="274"/>
    </row>
    <row r="1173" spans="1:10" s="1" customFormat="1">
      <c r="A1173" s="274"/>
      <c r="B1173" s="274"/>
      <c r="C1173" s="274"/>
      <c r="D1173" s="274"/>
      <c r="E1173" s="274"/>
      <c r="F1173" s="274"/>
      <c r="G1173" s="274"/>
      <c r="H1173" s="274"/>
      <c r="I1173" s="274"/>
      <c r="J1173" s="274"/>
    </row>
    <row r="1174" spans="1:10" s="1" customFormat="1">
      <c r="A1174" s="274"/>
      <c r="B1174" s="274"/>
      <c r="C1174" s="274"/>
      <c r="D1174" s="274"/>
      <c r="E1174" s="274"/>
      <c r="F1174" s="274"/>
      <c r="G1174" s="274"/>
      <c r="H1174" s="274"/>
      <c r="I1174" s="274"/>
      <c r="J1174" s="274"/>
    </row>
    <row r="1175" spans="1:10" s="1" customFormat="1">
      <c r="A1175" s="274"/>
      <c r="B1175" s="274"/>
      <c r="C1175" s="274"/>
      <c r="D1175" s="274"/>
      <c r="E1175" s="274"/>
      <c r="F1175" s="274"/>
      <c r="G1175" s="274"/>
      <c r="H1175" s="274"/>
      <c r="I1175" s="274"/>
      <c r="J1175" s="274"/>
    </row>
    <row r="1176" spans="1:10" s="1" customFormat="1">
      <c r="A1176" s="274"/>
      <c r="B1176" s="274"/>
      <c r="C1176" s="274"/>
      <c r="D1176" s="274"/>
      <c r="E1176" s="274"/>
      <c r="F1176" s="274"/>
      <c r="G1176" s="274"/>
      <c r="H1176" s="274"/>
      <c r="I1176" s="274"/>
      <c r="J1176" s="274"/>
    </row>
    <row r="1177" spans="1:10" s="1" customFormat="1">
      <c r="A1177" s="274"/>
      <c r="B1177" s="274"/>
      <c r="C1177" s="274"/>
      <c r="D1177" s="274"/>
      <c r="E1177" s="274"/>
      <c r="F1177" s="274"/>
      <c r="G1177" s="274"/>
      <c r="H1177" s="274"/>
      <c r="I1177" s="274"/>
      <c r="J1177" s="274"/>
    </row>
    <row r="1178" spans="1:10" s="1" customFormat="1">
      <c r="A1178" s="274"/>
      <c r="B1178" s="274"/>
      <c r="C1178" s="274"/>
      <c r="D1178" s="274"/>
      <c r="E1178" s="274"/>
      <c r="F1178" s="274"/>
      <c r="G1178" s="274"/>
      <c r="H1178" s="274"/>
      <c r="I1178" s="274"/>
      <c r="J1178" s="274"/>
    </row>
    <row r="1179" spans="1:10" s="1" customFormat="1">
      <c r="A1179" s="274"/>
      <c r="B1179" s="274"/>
      <c r="C1179" s="274"/>
      <c r="D1179" s="274"/>
      <c r="E1179" s="274"/>
      <c r="F1179" s="274"/>
      <c r="G1179" s="274"/>
      <c r="H1179" s="274"/>
      <c r="I1179" s="274"/>
      <c r="J1179" s="274"/>
    </row>
    <row r="1180" spans="1:10" s="1" customFormat="1">
      <c r="A1180" s="274"/>
      <c r="B1180" s="274"/>
      <c r="C1180" s="274"/>
      <c r="D1180" s="274"/>
      <c r="E1180" s="274"/>
      <c r="F1180" s="274"/>
      <c r="G1180" s="274"/>
      <c r="H1180" s="274"/>
      <c r="I1180" s="274"/>
      <c r="J1180" s="274"/>
    </row>
    <row r="1181" spans="1:10" s="1" customFormat="1">
      <c r="A1181" s="274"/>
      <c r="B1181" s="274"/>
      <c r="C1181" s="274"/>
      <c r="D1181" s="274"/>
      <c r="E1181" s="274"/>
      <c r="F1181" s="274"/>
      <c r="G1181" s="274"/>
      <c r="H1181" s="274"/>
      <c r="I1181" s="274"/>
      <c r="J1181" s="274"/>
    </row>
    <row r="1182" spans="1:10" s="1" customFormat="1">
      <c r="A1182" s="274"/>
      <c r="B1182" s="274"/>
      <c r="C1182" s="274"/>
      <c r="D1182" s="274"/>
      <c r="E1182" s="274"/>
      <c r="F1182" s="274"/>
      <c r="G1182" s="274"/>
      <c r="H1182" s="274"/>
      <c r="I1182" s="274"/>
      <c r="J1182" s="274"/>
    </row>
    <row r="1183" spans="1:10" s="1" customFormat="1">
      <c r="A1183" s="274"/>
      <c r="B1183" s="274"/>
      <c r="C1183" s="274"/>
      <c r="D1183" s="274"/>
      <c r="E1183" s="274"/>
      <c r="F1183" s="274"/>
      <c r="G1183" s="274"/>
      <c r="H1183" s="274"/>
      <c r="I1183" s="274"/>
      <c r="J1183" s="274"/>
    </row>
    <row r="1184" spans="1:10" s="1" customFormat="1">
      <c r="A1184" s="274"/>
      <c r="B1184" s="274"/>
      <c r="C1184" s="274"/>
      <c r="D1184" s="274"/>
      <c r="E1184" s="274"/>
      <c r="F1184" s="274"/>
      <c r="G1184" s="274"/>
      <c r="H1184" s="274"/>
      <c r="I1184" s="274"/>
      <c r="J1184" s="274"/>
    </row>
    <row r="1185" spans="1:10" s="1" customFormat="1">
      <c r="A1185" s="274"/>
      <c r="B1185" s="274"/>
      <c r="C1185" s="274"/>
      <c r="D1185" s="274"/>
      <c r="E1185" s="274"/>
      <c r="F1185" s="274"/>
      <c r="G1185" s="274"/>
      <c r="H1185" s="274"/>
      <c r="I1185" s="274"/>
      <c r="J1185" s="274"/>
    </row>
    <row r="1186" spans="1:10" s="1" customFormat="1">
      <c r="A1186" s="274"/>
      <c r="B1186" s="274"/>
      <c r="C1186" s="274"/>
      <c r="D1186" s="274"/>
      <c r="E1186" s="274"/>
      <c r="F1186" s="274"/>
      <c r="G1186" s="274"/>
      <c r="H1186" s="274"/>
      <c r="I1186" s="274"/>
      <c r="J1186" s="274"/>
    </row>
    <row r="1187" spans="1:10" s="1" customFormat="1">
      <c r="A1187" s="274"/>
      <c r="B1187" s="274"/>
      <c r="C1187" s="274"/>
      <c r="D1187" s="274"/>
      <c r="E1187" s="274"/>
      <c r="F1187" s="274"/>
      <c r="G1187" s="274"/>
      <c r="H1187" s="274"/>
      <c r="I1187" s="274"/>
      <c r="J1187" s="274"/>
    </row>
    <row r="1188" spans="1:10" s="1" customFormat="1">
      <c r="A1188" s="274"/>
      <c r="B1188" s="274"/>
      <c r="C1188" s="274"/>
      <c r="D1188" s="274"/>
      <c r="E1188" s="274"/>
      <c r="F1188" s="274"/>
      <c r="G1188" s="274"/>
      <c r="H1188" s="274"/>
      <c r="I1188" s="274"/>
      <c r="J1188" s="274"/>
    </row>
    <row r="1189" spans="1:10" s="1" customFormat="1">
      <c r="A1189" s="274"/>
      <c r="B1189" s="274"/>
      <c r="C1189" s="274"/>
      <c r="D1189" s="274"/>
      <c r="E1189" s="274"/>
      <c r="F1189" s="274"/>
      <c r="G1189" s="274"/>
      <c r="H1189" s="274"/>
      <c r="I1189" s="274"/>
      <c r="J1189" s="274"/>
    </row>
    <row r="1190" spans="1:10" s="1" customFormat="1">
      <c r="A1190" s="274"/>
      <c r="B1190" s="274"/>
      <c r="C1190" s="274"/>
      <c r="D1190" s="274"/>
      <c r="E1190" s="274"/>
      <c r="F1190" s="274"/>
      <c r="G1190" s="274"/>
      <c r="H1190" s="274"/>
      <c r="I1190" s="274"/>
      <c r="J1190" s="274"/>
    </row>
    <row r="1191" spans="1:10" s="1" customFormat="1">
      <c r="A1191" s="274"/>
      <c r="B1191" s="274"/>
      <c r="C1191" s="274"/>
      <c r="D1191" s="274"/>
      <c r="E1191" s="274"/>
      <c r="F1191" s="274"/>
      <c r="G1191" s="274"/>
      <c r="H1191" s="274"/>
      <c r="I1191" s="274"/>
      <c r="J1191" s="274"/>
    </row>
    <row r="1192" spans="1:10" s="1" customFormat="1">
      <c r="A1192" s="274"/>
      <c r="B1192" s="274"/>
      <c r="C1192" s="274"/>
      <c r="D1192" s="274"/>
      <c r="E1192" s="274"/>
      <c r="F1192" s="274"/>
      <c r="G1192" s="274"/>
      <c r="H1192" s="274"/>
      <c r="I1192" s="274"/>
      <c r="J1192" s="274"/>
    </row>
    <row r="1193" spans="1:10" s="1" customFormat="1">
      <c r="A1193" s="274"/>
      <c r="B1193" s="274"/>
      <c r="C1193" s="274"/>
      <c r="D1193" s="274"/>
      <c r="E1193" s="274"/>
      <c r="F1193" s="274"/>
      <c r="G1193" s="274"/>
      <c r="H1193" s="274"/>
      <c r="I1193" s="274"/>
      <c r="J1193" s="274"/>
    </row>
    <row r="1194" spans="1:10" s="1" customFormat="1">
      <c r="A1194" s="274"/>
      <c r="B1194" s="274"/>
      <c r="C1194" s="274"/>
      <c r="D1194" s="274"/>
      <c r="E1194" s="274"/>
      <c r="F1194" s="274"/>
      <c r="G1194" s="274"/>
      <c r="H1194" s="274"/>
      <c r="I1194" s="274"/>
      <c r="J1194" s="274"/>
    </row>
    <row r="1195" spans="1:10" s="1" customFormat="1">
      <c r="A1195" s="274"/>
      <c r="B1195" s="274"/>
      <c r="C1195" s="274"/>
      <c r="D1195" s="274"/>
      <c r="E1195" s="274"/>
      <c r="F1195" s="274"/>
      <c r="G1195" s="274"/>
      <c r="H1195" s="274"/>
      <c r="I1195" s="274"/>
      <c r="J1195" s="274"/>
    </row>
    <row r="1196" spans="1:10" s="1" customFormat="1">
      <c r="A1196" s="274"/>
      <c r="B1196" s="274"/>
      <c r="C1196" s="274"/>
      <c r="D1196" s="274"/>
      <c r="E1196" s="274"/>
      <c r="F1196" s="274"/>
      <c r="G1196" s="274"/>
      <c r="H1196" s="274"/>
      <c r="I1196" s="274"/>
      <c r="J1196" s="274"/>
    </row>
    <row r="1197" spans="1:10" s="1" customFormat="1">
      <c r="A1197" s="274"/>
      <c r="B1197" s="274"/>
      <c r="C1197" s="274"/>
      <c r="D1197" s="274"/>
      <c r="E1197" s="274"/>
      <c r="F1197" s="274"/>
      <c r="G1197" s="274"/>
      <c r="H1197" s="274"/>
      <c r="I1197" s="274"/>
      <c r="J1197" s="274"/>
    </row>
    <row r="1198" spans="1:10" s="1" customFormat="1">
      <c r="A1198" s="274"/>
      <c r="B1198" s="274"/>
      <c r="C1198" s="274"/>
      <c r="D1198" s="274"/>
      <c r="E1198" s="274"/>
      <c r="F1198" s="274"/>
      <c r="G1198" s="274"/>
      <c r="H1198" s="274"/>
      <c r="I1198" s="274"/>
      <c r="J1198" s="274"/>
    </row>
    <row r="1199" spans="1:10" s="1" customFormat="1">
      <c r="A1199" s="274"/>
      <c r="B1199" s="274"/>
      <c r="C1199" s="274"/>
      <c r="D1199" s="274"/>
      <c r="E1199" s="274"/>
      <c r="F1199" s="274"/>
      <c r="G1199" s="274"/>
      <c r="H1199" s="274"/>
      <c r="I1199" s="274"/>
      <c r="J1199" s="274"/>
    </row>
    <row r="1200" spans="1:10" s="1" customFormat="1">
      <c r="A1200" s="274"/>
      <c r="B1200" s="274"/>
      <c r="C1200" s="274"/>
      <c r="D1200" s="274"/>
      <c r="E1200" s="274"/>
      <c r="F1200" s="274"/>
      <c r="G1200" s="274"/>
      <c r="H1200" s="274"/>
      <c r="I1200" s="274"/>
      <c r="J1200" s="274"/>
    </row>
    <row r="1201" spans="1:10" s="1" customFormat="1">
      <c r="A1201" s="274"/>
      <c r="B1201" s="274"/>
      <c r="C1201" s="274"/>
      <c r="D1201" s="274"/>
      <c r="E1201" s="274"/>
      <c r="F1201" s="274"/>
      <c r="G1201" s="274"/>
      <c r="H1201" s="274"/>
      <c r="I1201" s="274"/>
      <c r="J1201" s="274"/>
    </row>
    <row r="1202" spans="1:10" s="1" customFormat="1">
      <c r="A1202" s="274"/>
      <c r="B1202" s="274"/>
      <c r="C1202" s="274"/>
      <c r="D1202" s="274"/>
      <c r="E1202" s="274"/>
      <c r="F1202" s="274"/>
      <c r="G1202" s="274"/>
      <c r="H1202" s="274"/>
      <c r="I1202" s="274"/>
      <c r="J1202" s="274"/>
    </row>
    <row r="1203" spans="1:10" s="1" customFormat="1">
      <c r="A1203" s="274"/>
      <c r="B1203" s="274"/>
      <c r="C1203" s="274"/>
      <c r="D1203" s="274"/>
      <c r="E1203" s="274"/>
      <c r="F1203" s="274"/>
      <c r="G1203" s="274"/>
      <c r="H1203" s="274"/>
      <c r="I1203" s="274"/>
      <c r="J1203" s="274"/>
    </row>
    <row r="1204" spans="1:10" s="1" customFormat="1">
      <c r="A1204" s="274"/>
      <c r="B1204" s="274"/>
      <c r="C1204" s="274"/>
      <c r="D1204" s="274"/>
      <c r="E1204" s="274"/>
      <c r="F1204" s="274"/>
      <c r="G1204" s="274"/>
      <c r="H1204" s="274"/>
      <c r="I1204" s="274"/>
      <c r="J1204" s="274"/>
    </row>
    <row r="1205" spans="1:10" s="1" customFormat="1">
      <c r="A1205" s="274"/>
      <c r="B1205" s="274"/>
      <c r="C1205" s="274"/>
      <c r="D1205" s="274"/>
      <c r="E1205" s="274"/>
      <c r="F1205" s="274"/>
      <c r="G1205" s="274"/>
      <c r="H1205" s="274"/>
      <c r="I1205" s="274"/>
      <c r="J1205" s="274"/>
    </row>
    <row r="1206" spans="1:10" s="1" customFormat="1">
      <c r="A1206" s="274"/>
      <c r="B1206" s="274"/>
      <c r="C1206" s="274"/>
      <c r="D1206" s="274"/>
      <c r="E1206" s="274"/>
      <c r="F1206" s="274"/>
      <c r="G1206" s="274"/>
      <c r="H1206" s="274"/>
      <c r="I1206" s="274"/>
      <c r="J1206" s="274"/>
    </row>
    <row r="1207" spans="1:10" s="1" customFormat="1">
      <c r="A1207" s="274"/>
      <c r="B1207" s="274"/>
      <c r="C1207" s="274"/>
      <c r="D1207" s="274"/>
      <c r="E1207" s="274"/>
      <c r="F1207" s="274"/>
      <c r="G1207" s="274"/>
      <c r="H1207" s="274"/>
      <c r="I1207" s="274"/>
      <c r="J1207" s="274"/>
    </row>
    <row r="1208" spans="1:10" s="1" customFormat="1">
      <c r="A1208" s="274"/>
      <c r="B1208" s="274"/>
      <c r="C1208" s="274"/>
      <c r="D1208" s="274"/>
      <c r="E1208" s="274"/>
      <c r="F1208" s="274"/>
      <c r="G1208" s="274"/>
      <c r="H1208" s="274"/>
      <c r="I1208" s="274"/>
      <c r="J1208" s="274"/>
    </row>
    <row r="1209" spans="1:10" s="1" customFormat="1">
      <c r="A1209" s="274"/>
      <c r="B1209" s="274"/>
      <c r="C1209" s="274"/>
      <c r="D1209" s="274"/>
      <c r="E1209" s="274"/>
      <c r="F1209" s="274"/>
      <c r="G1209" s="274"/>
      <c r="H1209" s="274"/>
      <c r="I1209" s="274"/>
      <c r="J1209" s="274"/>
    </row>
    <row r="1210" spans="1:10" s="1" customFormat="1">
      <c r="A1210" s="274"/>
      <c r="B1210" s="274"/>
      <c r="C1210" s="274"/>
      <c r="D1210" s="274"/>
      <c r="E1210" s="274"/>
      <c r="F1210" s="274"/>
      <c r="G1210" s="274"/>
      <c r="H1210" s="274"/>
      <c r="I1210" s="274"/>
      <c r="J1210" s="274"/>
    </row>
    <row r="1211" spans="1:10" s="1" customFormat="1">
      <c r="A1211" s="274"/>
      <c r="B1211" s="274"/>
      <c r="C1211" s="274"/>
      <c r="D1211" s="274"/>
      <c r="E1211" s="274"/>
      <c r="F1211" s="274"/>
      <c r="G1211" s="274"/>
      <c r="H1211" s="274"/>
      <c r="I1211" s="274"/>
      <c r="J1211" s="274"/>
    </row>
    <row r="1212" spans="1:10" s="1" customFormat="1">
      <c r="A1212" s="274"/>
      <c r="B1212" s="274"/>
      <c r="C1212" s="274"/>
      <c r="D1212" s="274"/>
      <c r="E1212" s="274"/>
      <c r="F1212" s="274"/>
      <c r="G1212" s="274"/>
      <c r="H1212" s="274"/>
      <c r="I1212" s="274"/>
      <c r="J1212" s="274"/>
    </row>
    <row r="1213" spans="1:10" s="1" customFormat="1">
      <c r="A1213" s="274"/>
      <c r="B1213" s="274"/>
      <c r="C1213" s="274"/>
      <c r="D1213" s="274"/>
      <c r="E1213" s="274"/>
      <c r="F1213" s="274"/>
      <c r="G1213" s="274"/>
      <c r="H1213" s="274"/>
      <c r="I1213" s="274"/>
      <c r="J1213" s="274"/>
    </row>
    <row r="1214" spans="1:10" s="1" customFormat="1">
      <c r="A1214" s="274"/>
      <c r="B1214" s="274"/>
      <c r="C1214" s="274"/>
      <c r="D1214" s="274"/>
      <c r="E1214" s="274"/>
      <c r="F1214" s="274"/>
      <c r="G1214" s="274"/>
      <c r="H1214" s="274"/>
      <c r="I1214" s="274"/>
      <c r="J1214" s="274"/>
    </row>
    <row r="1215" spans="1:10" s="1" customFormat="1">
      <c r="A1215" s="274"/>
      <c r="B1215" s="274"/>
      <c r="C1215" s="274"/>
      <c r="D1215" s="274"/>
      <c r="E1215" s="274"/>
      <c r="F1215" s="274"/>
      <c r="G1215" s="274"/>
      <c r="H1215" s="274"/>
      <c r="I1215" s="274"/>
      <c r="J1215" s="274"/>
    </row>
    <row r="1216" spans="1:10" s="1" customFormat="1">
      <c r="A1216" s="274"/>
      <c r="B1216" s="274"/>
      <c r="C1216" s="274"/>
      <c r="D1216" s="274"/>
      <c r="E1216" s="274"/>
      <c r="F1216" s="274"/>
      <c r="G1216" s="274"/>
      <c r="H1216" s="274"/>
      <c r="I1216" s="274"/>
      <c r="J1216" s="274"/>
    </row>
    <row r="1217" spans="1:10" s="1" customFormat="1">
      <c r="A1217" s="274"/>
      <c r="B1217" s="274"/>
      <c r="C1217" s="274"/>
      <c r="D1217" s="274"/>
      <c r="E1217" s="274"/>
      <c r="F1217" s="274"/>
      <c r="G1217" s="274"/>
      <c r="H1217" s="274"/>
      <c r="I1217" s="274"/>
      <c r="J1217" s="274"/>
    </row>
    <row r="1218" spans="1:10" s="1" customFormat="1">
      <c r="A1218" s="274"/>
      <c r="B1218" s="274"/>
      <c r="C1218" s="274"/>
      <c r="D1218" s="274"/>
      <c r="E1218" s="274"/>
      <c r="F1218" s="274"/>
      <c r="G1218" s="274"/>
      <c r="H1218" s="274"/>
      <c r="I1218" s="274"/>
      <c r="J1218" s="274"/>
    </row>
    <row r="1219" spans="1:10" s="1" customFormat="1">
      <c r="A1219" s="274"/>
      <c r="B1219" s="274"/>
      <c r="C1219" s="274"/>
      <c r="D1219" s="274"/>
      <c r="E1219" s="274"/>
      <c r="F1219" s="274"/>
      <c r="G1219" s="274"/>
      <c r="H1219" s="274"/>
      <c r="I1219" s="274"/>
      <c r="J1219" s="274"/>
    </row>
    <row r="1220" spans="1:10" s="1" customFormat="1">
      <c r="A1220" s="274"/>
      <c r="B1220" s="274"/>
      <c r="C1220" s="274"/>
      <c r="D1220" s="274"/>
      <c r="E1220" s="274"/>
      <c r="F1220" s="274"/>
      <c r="G1220" s="274"/>
      <c r="H1220" s="274"/>
      <c r="I1220" s="274"/>
      <c r="J1220" s="274"/>
    </row>
    <row r="1221" spans="1:10" s="1" customFormat="1">
      <c r="A1221" s="274"/>
      <c r="B1221" s="274"/>
      <c r="C1221" s="274"/>
      <c r="D1221" s="274"/>
      <c r="E1221" s="274"/>
      <c r="F1221" s="274"/>
      <c r="G1221" s="274"/>
      <c r="H1221" s="274"/>
      <c r="I1221" s="274"/>
      <c r="J1221" s="274"/>
    </row>
    <row r="1222" spans="1:10" s="1" customFormat="1">
      <c r="A1222" s="274"/>
      <c r="B1222" s="274"/>
      <c r="C1222" s="274"/>
      <c r="D1222" s="274"/>
      <c r="E1222" s="274"/>
      <c r="F1222" s="274"/>
      <c r="G1222" s="274"/>
      <c r="H1222" s="274"/>
      <c r="I1222" s="274"/>
      <c r="J1222" s="274"/>
    </row>
    <row r="1223" spans="1:10" s="1" customFormat="1">
      <c r="A1223" s="274"/>
      <c r="B1223" s="274"/>
      <c r="C1223" s="274"/>
      <c r="D1223" s="274"/>
      <c r="E1223" s="274"/>
      <c r="F1223" s="274"/>
      <c r="G1223" s="274"/>
      <c r="H1223" s="274"/>
      <c r="I1223" s="274"/>
      <c r="J1223" s="274"/>
    </row>
    <row r="1224" spans="1:10" s="1" customFormat="1">
      <c r="A1224" s="274"/>
      <c r="B1224" s="274"/>
      <c r="C1224" s="274"/>
      <c r="D1224" s="274"/>
      <c r="E1224" s="274"/>
      <c r="F1224" s="274"/>
      <c r="G1224" s="274"/>
      <c r="H1224" s="274"/>
      <c r="I1224" s="274"/>
      <c r="J1224" s="274"/>
    </row>
    <row r="1225" spans="1:10" s="1" customFormat="1">
      <c r="A1225" s="274"/>
      <c r="B1225" s="274"/>
      <c r="C1225" s="274"/>
      <c r="D1225" s="274"/>
      <c r="E1225" s="274"/>
      <c r="F1225" s="274"/>
      <c r="G1225" s="274"/>
      <c r="H1225" s="274"/>
      <c r="I1225" s="274"/>
      <c r="J1225" s="274"/>
    </row>
    <row r="1226" spans="1:10" s="1" customFormat="1">
      <c r="A1226" s="274"/>
      <c r="B1226" s="274"/>
      <c r="C1226" s="274"/>
      <c r="D1226" s="274"/>
      <c r="E1226" s="274"/>
      <c r="F1226" s="274"/>
      <c r="G1226" s="274"/>
      <c r="H1226" s="274"/>
      <c r="I1226" s="274"/>
      <c r="J1226" s="274"/>
    </row>
    <row r="1227" spans="1:10" s="1" customFormat="1">
      <c r="A1227" s="274"/>
      <c r="B1227" s="274"/>
      <c r="C1227" s="274"/>
      <c r="D1227" s="274"/>
      <c r="E1227" s="274"/>
      <c r="F1227" s="274"/>
      <c r="G1227" s="274"/>
      <c r="H1227" s="274"/>
      <c r="I1227" s="274"/>
      <c r="J1227" s="274"/>
    </row>
    <row r="1228" spans="1:10" s="1" customFormat="1">
      <c r="A1228" s="274"/>
      <c r="B1228" s="274"/>
      <c r="C1228" s="274"/>
      <c r="D1228" s="274"/>
      <c r="E1228" s="274"/>
      <c r="F1228" s="274"/>
      <c r="G1228" s="274"/>
      <c r="H1228" s="274"/>
      <c r="I1228" s="274"/>
      <c r="J1228" s="274"/>
    </row>
    <row r="1229" spans="1:10" s="1" customFormat="1">
      <c r="A1229" s="274"/>
      <c r="B1229" s="274"/>
      <c r="C1229" s="274"/>
      <c r="D1229" s="274"/>
      <c r="E1229" s="274"/>
      <c r="F1229" s="274"/>
      <c r="G1229" s="274"/>
      <c r="H1229" s="274"/>
      <c r="I1229" s="274"/>
      <c r="J1229" s="274"/>
    </row>
    <row r="1230" spans="1:10" s="1" customFormat="1">
      <c r="A1230" s="274"/>
      <c r="B1230" s="274"/>
      <c r="C1230" s="274"/>
      <c r="D1230" s="274"/>
      <c r="E1230" s="274"/>
      <c r="F1230" s="274"/>
      <c r="G1230" s="274"/>
      <c r="H1230" s="274"/>
      <c r="I1230" s="274"/>
      <c r="J1230" s="274"/>
    </row>
    <row r="1231" spans="1:10" s="1" customFormat="1">
      <c r="A1231" s="274"/>
      <c r="B1231" s="274"/>
      <c r="C1231" s="274"/>
      <c r="D1231" s="274"/>
      <c r="E1231" s="274"/>
      <c r="F1231" s="274"/>
      <c r="G1231" s="274"/>
      <c r="H1231" s="274"/>
      <c r="I1231" s="274"/>
      <c r="J1231" s="274"/>
    </row>
    <row r="1232" spans="1:10" s="1" customFormat="1">
      <c r="A1232" s="274"/>
      <c r="B1232" s="274"/>
      <c r="C1232" s="274"/>
      <c r="D1232" s="274"/>
      <c r="E1232" s="274"/>
      <c r="F1232" s="274"/>
      <c r="G1232" s="274"/>
      <c r="H1232" s="274"/>
      <c r="I1232" s="274"/>
      <c r="J1232" s="274"/>
    </row>
    <row r="1233" spans="1:10" s="1" customFormat="1">
      <c r="A1233" s="274"/>
      <c r="B1233" s="274"/>
      <c r="C1233" s="274"/>
      <c r="D1233" s="274"/>
      <c r="E1233" s="274"/>
      <c r="F1233" s="274"/>
      <c r="G1233" s="274"/>
      <c r="H1233" s="274"/>
      <c r="I1233" s="274"/>
      <c r="J1233" s="274"/>
    </row>
    <row r="1234" spans="1:10" s="1" customFormat="1">
      <c r="A1234" s="274"/>
      <c r="B1234" s="274"/>
      <c r="C1234" s="274"/>
      <c r="D1234" s="274"/>
      <c r="E1234" s="274"/>
      <c r="F1234" s="274"/>
      <c r="G1234" s="274"/>
      <c r="H1234" s="274"/>
      <c r="I1234" s="274"/>
      <c r="J1234" s="274"/>
    </row>
    <row r="1235" spans="1:10" s="1" customFormat="1">
      <c r="A1235" s="274"/>
      <c r="B1235" s="274"/>
      <c r="C1235" s="274"/>
      <c r="D1235" s="274"/>
      <c r="E1235" s="274"/>
      <c r="F1235" s="274"/>
      <c r="G1235" s="274"/>
      <c r="H1235" s="274"/>
      <c r="I1235" s="274"/>
      <c r="J1235" s="274"/>
    </row>
    <row r="1236" spans="1:10" s="1" customFormat="1">
      <c r="A1236" s="274"/>
      <c r="B1236" s="274"/>
      <c r="C1236" s="274"/>
      <c r="D1236" s="274"/>
      <c r="E1236" s="274"/>
      <c r="F1236" s="274"/>
      <c r="G1236" s="274"/>
      <c r="H1236" s="274"/>
      <c r="I1236" s="274"/>
      <c r="J1236" s="274"/>
    </row>
    <row r="1237" spans="1:10" s="1" customFormat="1">
      <c r="A1237" s="274"/>
      <c r="B1237" s="274"/>
      <c r="C1237" s="274"/>
      <c r="D1237" s="274"/>
      <c r="E1237" s="274"/>
      <c r="F1237" s="274"/>
      <c r="G1237" s="274"/>
      <c r="H1237" s="274"/>
      <c r="I1237" s="274"/>
      <c r="J1237" s="274"/>
    </row>
    <row r="1238" spans="1:10" s="1" customFormat="1">
      <c r="A1238" s="274"/>
      <c r="B1238" s="274"/>
      <c r="C1238" s="274"/>
      <c r="D1238" s="274"/>
      <c r="E1238" s="274"/>
      <c r="F1238" s="274"/>
      <c r="G1238" s="274"/>
      <c r="H1238" s="274"/>
      <c r="I1238" s="274"/>
      <c r="J1238" s="274"/>
    </row>
    <row r="1239" spans="1:10" s="1" customFormat="1">
      <c r="A1239" s="274"/>
      <c r="B1239" s="274"/>
      <c r="C1239" s="274"/>
      <c r="D1239" s="274"/>
      <c r="E1239" s="274"/>
      <c r="F1239" s="274"/>
      <c r="G1239" s="274"/>
      <c r="H1239" s="274"/>
      <c r="I1239" s="274"/>
      <c r="J1239" s="274"/>
    </row>
    <row r="1240" spans="1:10" s="1" customFormat="1">
      <c r="A1240" s="274"/>
      <c r="B1240" s="274"/>
      <c r="C1240" s="274"/>
      <c r="D1240" s="274"/>
      <c r="E1240" s="274"/>
      <c r="F1240" s="274"/>
      <c r="G1240" s="274"/>
      <c r="H1240" s="274"/>
      <c r="I1240" s="274"/>
      <c r="J1240" s="274"/>
    </row>
    <row r="1241" spans="1:10" s="1" customFormat="1">
      <c r="A1241" s="274"/>
      <c r="B1241" s="274"/>
      <c r="C1241" s="274"/>
      <c r="D1241" s="274"/>
      <c r="E1241" s="274"/>
      <c r="F1241" s="274"/>
      <c r="G1241" s="274"/>
      <c r="H1241" s="274"/>
      <c r="I1241" s="274"/>
      <c r="J1241" s="274"/>
    </row>
    <row r="1242" spans="1:10" s="1" customFormat="1">
      <c r="A1242" s="274"/>
      <c r="B1242" s="274"/>
      <c r="C1242" s="274"/>
      <c r="D1242" s="274"/>
      <c r="E1242" s="274"/>
      <c r="F1242" s="274"/>
      <c r="G1242" s="274"/>
      <c r="H1242" s="274"/>
      <c r="I1242" s="274"/>
      <c r="J1242" s="274"/>
    </row>
    <row r="1243" spans="1:10" s="1" customFormat="1">
      <c r="A1243" s="274"/>
      <c r="B1243" s="274"/>
      <c r="C1243" s="274"/>
      <c r="D1243" s="274"/>
      <c r="E1243" s="274"/>
      <c r="F1243" s="274"/>
      <c r="G1243" s="274"/>
      <c r="H1243" s="274"/>
      <c r="I1243" s="274"/>
      <c r="J1243" s="274"/>
    </row>
    <row r="1244" spans="1:10" s="1" customFormat="1">
      <c r="A1244" s="274"/>
      <c r="B1244" s="274"/>
      <c r="C1244" s="274"/>
      <c r="D1244" s="274"/>
      <c r="E1244" s="274"/>
      <c r="F1244" s="274"/>
      <c r="G1244" s="274"/>
      <c r="H1244" s="274"/>
      <c r="I1244" s="274"/>
      <c r="J1244" s="274"/>
    </row>
    <row r="1245" spans="1:10" s="1" customFormat="1">
      <c r="A1245" s="274"/>
      <c r="B1245" s="274"/>
      <c r="C1245" s="274"/>
      <c r="D1245" s="274"/>
      <c r="E1245" s="274"/>
      <c r="F1245" s="274"/>
      <c r="G1245" s="274"/>
      <c r="H1245" s="274"/>
      <c r="I1245" s="274"/>
      <c r="J1245" s="274"/>
    </row>
    <row r="1246" spans="1:10" s="1" customFormat="1">
      <c r="A1246" s="274"/>
      <c r="B1246" s="274"/>
      <c r="C1246" s="274"/>
      <c r="D1246" s="274"/>
      <c r="E1246" s="274"/>
      <c r="F1246" s="274"/>
      <c r="G1246" s="274"/>
      <c r="H1246" s="274"/>
      <c r="I1246" s="274"/>
      <c r="J1246" s="274"/>
    </row>
    <row r="1247" spans="1:10" s="1" customFormat="1">
      <c r="A1247" s="274"/>
      <c r="B1247" s="274"/>
      <c r="C1247" s="274"/>
      <c r="D1247" s="274"/>
      <c r="E1247" s="274"/>
      <c r="F1247" s="274"/>
      <c r="G1247" s="274"/>
      <c r="H1247" s="274"/>
      <c r="I1247" s="274"/>
      <c r="J1247" s="274"/>
    </row>
    <row r="1248" spans="1:10" s="1" customFormat="1">
      <c r="A1248" s="274"/>
      <c r="B1248" s="274"/>
      <c r="C1248" s="274"/>
      <c r="D1248" s="274"/>
      <c r="E1248" s="274"/>
      <c r="F1248" s="274"/>
      <c r="G1248" s="274"/>
      <c r="H1248" s="274"/>
      <c r="I1248" s="274"/>
      <c r="J1248" s="274"/>
    </row>
    <row r="1249" spans="1:10" s="1" customFormat="1">
      <c r="A1249" s="274"/>
      <c r="B1249" s="274"/>
      <c r="C1249" s="274"/>
      <c r="D1249" s="274"/>
      <c r="E1249" s="274"/>
      <c r="F1249" s="274"/>
      <c r="G1249" s="274"/>
      <c r="H1249" s="274"/>
      <c r="I1249" s="274"/>
      <c r="J1249" s="274"/>
    </row>
    <row r="1250" spans="1:10" s="1" customFormat="1">
      <c r="A1250" s="274"/>
      <c r="B1250" s="274"/>
      <c r="C1250" s="274"/>
      <c r="D1250" s="274"/>
      <c r="E1250" s="274"/>
      <c r="F1250" s="274"/>
      <c r="G1250" s="274"/>
      <c r="H1250" s="274"/>
      <c r="I1250" s="274"/>
      <c r="J1250" s="274"/>
    </row>
    <row r="1251" spans="1:10" s="1" customFormat="1">
      <c r="A1251" s="274"/>
      <c r="B1251" s="274"/>
      <c r="C1251" s="274"/>
      <c r="D1251" s="274"/>
      <c r="E1251" s="274"/>
      <c r="F1251" s="274"/>
      <c r="G1251" s="274"/>
      <c r="H1251" s="274"/>
      <c r="I1251" s="274"/>
      <c r="J1251" s="274"/>
    </row>
    <row r="1252" spans="1:10" s="1" customFormat="1">
      <c r="A1252" s="274"/>
      <c r="B1252" s="274"/>
      <c r="C1252" s="274"/>
      <c r="D1252" s="274"/>
      <c r="E1252" s="274"/>
      <c r="F1252" s="274"/>
      <c r="G1252" s="274"/>
      <c r="H1252" s="274"/>
      <c r="I1252" s="274"/>
      <c r="J1252" s="274"/>
    </row>
    <row r="1253" spans="1:10" s="1" customFormat="1">
      <c r="A1253" s="274"/>
      <c r="B1253" s="274"/>
      <c r="C1253" s="274"/>
      <c r="D1253" s="274"/>
      <c r="E1253" s="274"/>
      <c r="F1253" s="274"/>
      <c r="G1253" s="274"/>
      <c r="H1253" s="274"/>
      <c r="I1253" s="274"/>
      <c r="J1253" s="274"/>
    </row>
    <row r="1254" spans="1:10" s="1" customFormat="1">
      <c r="A1254" s="274"/>
      <c r="B1254" s="274"/>
      <c r="C1254" s="274"/>
      <c r="D1254" s="274"/>
      <c r="E1254" s="274"/>
      <c r="F1254" s="274"/>
      <c r="G1254" s="274"/>
      <c r="H1254" s="274"/>
      <c r="I1254" s="274"/>
      <c r="J1254" s="274"/>
    </row>
    <row r="1255" spans="1:10" s="1" customFormat="1">
      <c r="A1255" s="274"/>
      <c r="B1255" s="274"/>
      <c r="C1255" s="274"/>
      <c r="D1255" s="274"/>
      <c r="E1255" s="274"/>
      <c r="F1255" s="274"/>
      <c r="G1255" s="274"/>
      <c r="H1255" s="274"/>
      <c r="I1255" s="274"/>
      <c r="J1255" s="274"/>
    </row>
    <row r="1256" spans="1:10" s="1" customFormat="1">
      <c r="A1256" s="274"/>
      <c r="B1256" s="274"/>
      <c r="C1256" s="274"/>
      <c r="D1256" s="274"/>
      <c r="E1256" s="274"/>
      <c r="F1256" s="274"/>
      <c r="G1256" s="274"/>
      <c r="H1256" s="274"/>
      <c r="I1256" s="274"/>
      <c r="J1256" s="274"/>
    </row>
    <row r="1257" spans="1:10" s="1" customFormat="1">
      <c r="A1257" s="274"/>
      <c r="B1257" s="274"/>
      <c r="C1257" s="274"/>
      <c r="D1257" s="274"/>
      <c r="E1257" s="274"/>
      <c r="F1257" s="274"/>
      <c r="G1257" s="274"/>
      <c r="H1257" s="274"/>
      <c r="I1257" s="274"/>
      <c r="J1257" s="274"/>
    </row>
    <row r="1258" spans="1:10" s="1" customFormat="1">
      <c r="A1258" s="274"/>
      <c r="B1258" s="274"/>
      <c r="C1258" s="274"/>
      <c r="D1258" s="274"/>
      <c r="E1258" s="274"/>
      <c r="F1258" s="274"/>
      <c r="G1258" s="274"/>
      <c r="H1258" s="274"/>
      <c r="I1258" s="274"/>
      <c r="J1258" s="274"/>
    </row>
    <row r="1259" spans="1:10" s="1" customFormat="1">
      <c r="A1259" s="274"/>
      <c r="B1259" s="274"/>
      <c r="C1259" s="274"/>
      <c r="D1259" s="274"/>
      <c r="E1259" s="274"/>
      <c r="F1259" s="274"/>
      <c r="G1259" s="274"/>
      <c r="H1259" s="274"/>
      <c r="I1259" s="274"/>
      <c r="J1259" s="274"/>
    </row>
    <row r="1260" spans="1:10" s="1" customFormat="1">
      <c r="A1260" s="274"/>
      <c r="B1260" s="274"/>
      <c r="C1260" s="274"/>
      <c r="D1260" s="274"/>
      <c r="E1260" s="274"/>
      <c r="F1260" s="274"/>
      <c r="G1260" s="274"/>
      <c r="H1260" s="274"/>
      <c r="I1260" s="274"/>
      <c r="J1260" s="274"/>
    </row>
    <row r="1261" spans="1:10" s="1" customFormat="1">
      <c r="A1261" s="274"/>
      <c r="B1261" s="274"/>
      <c r="C1261" s="274"/>
      <c r="D1261" s="274"/>
      <c r="E1261" s="274"/>
      <c r="F1261" s="274"/>
      <c r="G1261" s="274"/>
      <c r="H1261" s="274"/>
      <c r="I1261" s="274"/>
      <c r="J1261" s="274"/>
    </row>
    <row r="1262" spans="1:10" s="1" customFormat="1">
      <c r="A1262" s="274"/>
      <c r="B1262" s="274"/>
      <c r="C1262" s="274"/>
      <c r="D1262" s="274"/>
      <c r="E1262" s="274"/>
      <c r="F1262" s="274"/>
      <c r="G1262" s="274"/>
      <c r="H1262" s="274"/>
      <c r="I1262" s="274"/>
      <c r="J1262" s="274"/>
    </row>
    <row r="1263" spans="1:10" s="1" customFormat="1">
      <c r="A1263" s="274"/>
      <c r="B1263" s="274"/>
      <c r="C1263" s="274"/>
      <c r="D1263" s="274"/>
      <c r="E1263" s="274"/>
      <c r="F1263" s="274"/>
      <c r="G1263" s="274"/>
      <c r="H1263" s="274"/>
      <c r="I1263" s="274"/>
      <c r="J1263" s="274"/>
    </row>
    <row r="1264" spans="1:10" s="1" customFormat="1">
      <c r="A1264" s="274"/>
      <c r="B1264" s="274"/>
      <c r="C1264" s="274"/>
      <c r="D1264" s="274"/>
      <c r="E1264" s="274"/>
      <c r="F1264" s="274"/>
      <c r="G1264" s="274"/>
      <c r="H1264" s="274"/>
      <c r="I1264" s="274"/>
      <c r="J1264" s="274"/>
    </row>
    <row r="1265" spans="1:10" s="1" customFormat="1">
      <c r="A1265" s="274"/>
      <c r="B1265" s="274"/>
      <c r="C1265" s="274"/>
      <c r="D1265" s="274"/>
      <c r="E1265" s="274"/>
      <c r="F1265" s="274"/>
      <c r="G1265" s="274"/>
      <c r="H1265" s="274"/>
      <c r="I1265" s="274"/>
      <c r="J1265" s="274"/>
    </row>
    <row r="1266" spans="1:10" s="1" customFormat="1">
      <c r="A1266" s="274"/>
      <c r="B1266" s="274"/>
      <c r="C1266" s="274"/>
      <c r="D1266" s="274"/>
      <c r="E1266" s="274"/>
      <c r="F1266" s="274"/>
      <c r="G1266" s="274"/>
      <c r="H1266" s="274"/>
      <c r="I1266" s="274"/>
      <c r="J1266" s="274"/>
    </row>
    <row r="1267" spans="1:10" s="1" customFormat="1">
      <c r="A1267" s="274"/>
      <c r="B1267" s="274"/>
      <c r="C1267" s="274"/>
      <c r="D1267" s="274"/>
      <c r="E1267" s="274"/>
      <c r="F1267" s="274"/>
      <c r="G1267" s="274"/>
      <c r="H1267" s="274"/>
      <c r="I1267" s="274"/>
      <c r="J1267" s="274"/>
    </row>
    <row r="1268" spans="1:10" s="1" customFormat="1">
      <c r="A1268" s="274"/>
      <c r="B1268" s="274"/>
      <c r="C1268" s="274"/>
      <c r="D1268" s="274"/>
      <c r="E1268" s="274"/>
      <c r="F1268" s="274"/>
      <c r="G1268" s="274"/>
      <c r="H1268" s="274"/>
      <c r="I1268" s="274"/>
      <c r="J1268" s="274"/>
    </row>
    <row r="1269" spans="1:10" s="1" customFormat="1">
      <c r="A1269" s="274"/>
      <c r="B1269" s="274"/>
      <c r="C1269" s="274"/>
      <c r="D1269" s="274"/>
      <c r="E1269" s="274"/>
      <c r="F1269" s="274"/>
      <c r="G1269" s="274"/>
      <c r="H1269" s="274"/>
      <c r="I1269" s="274"/>
      <c r="J1269" s="274"/>
    </row>
    <row r="1270" spans="1:10" s="1" customFormat="1">
      <c r="A1270" s="274"/>
      <c r="B1270" s="274"/>
      <c r="C1270" s="274"/>
      <c r="D1270" s="274"/>
      <c r="E1270" s="274"/>
      <c r="F1270" s="274"/>
      <c r="G1270" s="274"/>
      <c r="H1270" s="274"/>
      <c r="I1270" s="274"/>
      <c r="J1270" s="274"/>
    </row>
    <row r="1271" spans="1:10" s="1" customFormat="1">
      <c r="A1271" s="274"/>
      <c r="B1271" s="274"/>
      <c r="C1271" s="274"/>
      <c r="D1271" s="274"/>
      <c r="E1271" s="274"/>
      <c r="F1271" s="274"/>
      <c r="G1271" s="274"/>
      <c r="H1271" s="274"/>
      <c r="I1271" s="274"/>
      <c r="J1271" s="274"/>
    </row>
    <row r="1272" spans="1:10" s="1" customFormat="1">
      <c r="A1272" s="274"/>
      <c r="B1272" s="274"/>
      <c r="C1272" s="274"/>
      <c r="D1272" s="274"/>
      <c r="E1272" s="274"/>
      <c r="F1272" s="274"/>
      <c r="G1272" s="274"/>
      <c r="H1272" s="274"/>
      <c r="I1272" s="274"/>
      <c r="J1272" s="274"/>
    </row>
    <row r="1273" spans="1:10" s="1" customFormat="1">
      <c r="A1273" s="274"/>
      <c r="B1273" s="274"/>
      <c r="C1273" s="274"/>
      <c r="D1273" s="274"/>
      <c r="E1273" s="274"/>
      <c r="F1273" s="274"/>
      <c r="G1273" s="274"/>
      <c r="H1273" s="274"/>
      <c r="I1273" s="274"/>
      <c r="J1273" s="274"/>
    </row>
    <row r="1274" spans="1:10" s="1" customFormat="1">
      <c r="A1274" s="274"/>
      <c r="B1274" s="274"/>
      <c r="C1274" s="274"/>
      <c r="D1274" s="274"/>
      <c r="E1274" s="274"/>
      <c r="F1274" s="274"/>
      <c r="G1274" s="274"/>
      <c r="H1274" s="274"/>
      <c r="I1274" s="274"/>
      <c r="J1274" s="274"/>
    </row>
    <row r="1275" spans="1:10" s="1" customFormat="1">
      <c r="A1275" s="274"/>
      <c r="B1275" s="274"/>
      <c r="C1275" s="274"/>
      <c r="D1275" s="274"/>
      <c r="E1275" s="274"/>
      <c r="F1275" s="274"/>
      <c r="G1275" s="274"/>
      <c r="H1275" s="274"/>
      <c r="I1275" s="274"/>
      <c r="J1275" s="274"/>
    </row>
    <row r="1276" spans="1:10" s="1" customFormat="1">
      <c r="A1276" s="274"/>
      <c r="B1276" s="274"/>
      <c r="C1276" s="274"/>
      <c r="D1276" s="274"/>
      <c r="E1276" s="274"/>
      <c r="F1276" s="274"/>
      <c r="G1276" s="274"/>
      <c r="H1276" s="274"/>
      <c r="I1276" s="274"/>
      <c r="J1276" s="274"/>
    </row>
    <row r="1277" spans="1:10" s="1" customFormat="1">
      <c r="A1277" s="274"/>
      <c r="B1277" s="274"/>
      <c r="C1277" s="274"/>
      <c r="D1277" s="274"/>
      <c r="E1277" s="274"/>
      <c r="F1277" s="274"/>
      <c r="G1277" s="274"/>
      <c r="H1277" s="274"/>
      <c r="I1277" s="274"/>
      <c r="J1277" s="274"/>
    </row>
    <row r="1278" spans="1:10" s="1" customFormat="1">
      <c r="A1278" s="274"/>
      <c r="B1278" s="274"/>
      <c r="C1278" s="274"/>
      <c r="D1278" s="274"/>
      <c r="E1278" s="274"/>
      <c r="F1278" s="274"/>
      <c r="G1278" s="274"/>
      <c r="H1278" s="274"/>
      <c r="I1278" s="274"/>
      <c r="J1278" s="274"/>
    </row>
    <row r="1279" spans="1:10" s="1" customFormat="1">
      <c r="A1279" s="274"/>
      <c r="B1279" s="274"/>
      <c r="C1279" s="274"/>
      <c r="D1279" s="274"/>
      <c r="E1279" s="274"/>
      <c r="F1279" s="274"/>
      <c r="G1279" s="274"/>
      <c r="H1279" s="274"/>
      <c r="I1279" s="274"/>
      <c r="J1279" s="274"/>
    </row>
    <row r="1280" spans="1:10" s="1" customFormat="1">
      <c r="A1280" s="274"/>
      <c r="B1280" s="274"/>
      <c r="C1280" s="274"/>
      <c r="D1280" s="274"/>
      <c r="E1280" s="274"/>
      <c r="F1280" s="274"/>
      <c r="G1280" s="274"/>
      <c r="H1280" s="274"/>
      <c r="I1280" s="274"/>
      <c r="J1280" s="274"/>
    </row>
    <row r="1281" spans="1:10" s="1" customFormat="1">
      <c r="A1281" s="274"/>
      <c r="B1281" s="274"/>
      <c r="C1281" s="274"/>
      <c r="D1281" s="274"/>
      <c r="E1281" s="274"/>
      <c r="F1281" s="274"/>
      <c r="G1281" s="274"/>
      <c r="H1281" s="274"/>
      <c r="I1281" s="274"/>
      <c r="J1281" s="274"/>
    </row>
    <row r="1282" spans="1:10" s="1" customFormat="1">
      <c r="A1282" s="274"/>
      <c r="B1282" s="274"/>
      <c r="C1282" s="274"/>
      <c r="D1282" s="274"/>
      <c r="E1282" s="274"/>
      <c r="F1282" s="274"/>
      <c r="G1282" s="274"/>
      <c r="H1282" s="274"/>
      <c r="I1282" s="274"/>
      <c r="J1282" s="274"/>
    </row>
    <row r="1283" spans="1:10" s="1" customFormat="1">
      <c r="A1283" s="274"/>
      <c r="B1283" s="274"/>
      <c r="C1283" s="274"/>
      <c r="D1283" s="274"/>
      <c r="E1283" s="274"/>
      <c r="F1283" s="274"/>
      <c r="G1283" s="274"/>
      <c r="H1283" s="274"/>
      <c r="I1283" s="274"/>
      <c r="J1283" s="274"/>
    </row>
    <row r="1284" spans="1:10" s="1" customFormat="1">
      <c r="A1284" s="274"/>
      <c r="B1284" s="274"/>
      <c r="C1284" s="274"/>
      <c r="D1284" s="274"/>
      <c r="E1284" s="274"/>
      <c r="F1284" s="274"/>
      <c r="G1284" s="274"/>
      <c r="H1284" s="274"/>
      <c r="I1284" s="274"/>
      <c r="J1284" s="274"/>
    </row>
    <row r="1285" spans="1:10" s="1" customFormat="1">
      <c r="A1285" s="274"/>
      <c r="B1285" s="274"/>
      <c r="C1285" s="274"/>
      <c r="D1285" s="274"/>
      <c r="E1285" s="274"/>
      <c r="F1285" s="274"/>
      <c r="G1285" s="274"/>
      <c r="H1285" s="274"/>
      <c r="I1285" s="274"/>
      <c r="J1285" s="274"/>
    </row>
    <row r="1286" spans="1:10" s="1" customFormat="1">
      <c r="A1286" s="274"/>
      <c r="B1286" s="274"/>
      <c r="C1286" s="274"/>
      <c r="D1286" s="274"/>
      <c r="E1286" s="274"/>
      <c r="F1286" s="274"/>
      <c r="G1286" s="274"/>
      <c r="H1286" s="274"/>
      <c r="I1286" s="274"/>
      <c r="J1286" s="274"/>
    </row>
    <row r="1287" spans="1:10" s="1" customFormat="1">
      <c r="A1287" s="274"/>
      <c r="B1287" s="274"/>
      <c r="C1287" s="274"/>
      <c r="D1287" s="274"/>
      <c r="E1287" s="274"/>
      <c r="F1287" s="274"/>
      <c r="G1287" s="274"/>
      <c r="H1287" s="274"/>
      <c r="I1287" s="274"/>
      <c r="J1287" s="274"/>
    </row>
    <row r="1288" spans="1:10" s="1" customFormat="1">
      <c r="A1288" s="274"/>
      <c r="B1288" s="274"/>
      <c r="C1288" s="274"/>
      <c r="D1288" s="274"/>
      <c r="E1288" s="274"/>
      <c r="F1288" s="274"/>
      <c r="G1288" s="274"/>
      <c r="H1288" s="274"/>
      <c r="I1288" s="274"/>
      <c r="J1288" s="274"/>
    </row>
    <row r="1289" spans="1:10" s="1" customFormat="1">
      <c r="A1289" s="274"/>
      <c r="B1289" s="274"/>
      <c r="C1289" s="274"/>
      <c r="D1289" s="274"/>
      <c r="E1289" s="274"/>
      <c r="F1289" s="274"/>
      <c r="G1289" s="274"/>
      <c r="H1289" s="274"/>
      <c r="I1289" s="274"/>
      <c r="J1289" s="274"/>
    </row>
    <row r="1290" spans="1:10" s="1" customFormat="1">
      <c r="A1290" s="274"/>
      <c r="B1290" s="274"/>
      <c r="C1290" s="274"/>
      <c r="D1290" s="274"/>
      <c r="E1290" s="274"/>
      <c r="F1290" s="274"/>
      <c r="G1290" s="274"/>
      <c r="H1290" s="274"/>
      <c r="I1290" s="274"/>
      <c r="J1290" s="274"/>
    </row>
    <row r="1291" spans="1:10" s="1" customFormat="1">
      <c r="A1291" s="274"/>
      <c r="B1291" s="274"/>
      <c r="C1291" s="274"/>
      <c r="D1291" s="274"/>
      <c r="E1291" s="274"/>
      <c r="F1291" s="274"/>
      <c r="G1291" s="274"/>
      <c r="H1291" s="274"/>
      <c r="I1291" s="274"/>
      <c r="J1291" s="274"/>
    </row>
    <row r="1292" spans="1:10" s="1" customFormat="1">
      <c r="A1292" s="274"/>
      <c r="B1292" s="274"/>
      <c r="C1292" s="274"/>
      <c r="D1292" s="274"/>
      <c r="E1292" s="274"/>
      <c r="F1292" s="274"/>
      <c r="G1292" s="274"/>
      <c r="H1292" s="274"/>
      <c r="I1292" s="274"/>
      <c r="J1292" s="274"/>
    </row>
    <row r="1293" spans="1:10" s="1" customFormat="1">
      <c r="A1293" s="274"/>
      <c r="B1293" s="274"/>
      <c r="C1293" s="274"/>
      <c r="D1293" s="274"/>
      <c r="E1293" s="274"/>
      <c r="F1293" s="274"/>
      <c r="G1293" s="274"/>
      <c r="H1293" s="274"/>
      <c r="I1293" s="274"/>
      <c r="J1293" s="274"/>
    </row>
    <row r="1294" spans="1:10" s="1" customFormat="1">
      <c r="A1294" s="274"/>
      <c r="B1294" s="274"/>
      <c r="C1294" s="274"/>
      <c r="D1294" s="274"/>
      <c r="E1294" s="274"/>
      <c r="F1294" s="274"/>
      <c r="G1294" s="274"/>
      <c r="H1294" s="274"/>
      <c r="I1294" s="274"/>
      <c r="J1294" s="274"/>
    </row>
    <row r="1295" spans="1:10" s="1" customFormat="1">
      <c r="A1295" s="274"/>
      <c r="B1295" s="274"/>
      <c r="C1295" s="274"/>
      <c r="D1295" s="274"/>
      <c r="E1295" s="274"/>
      <c r="F1295" s="274"/>
      <c r="G1295" s="274"/>
      <c r="H1295" s="274"/>
      <c r="I1295" s="274"/>
      <c r="J1295" s="274"/>
    </row>
    <row r="1296" spans="1:10" s="1" customFormat="1">
      <c r="A1296" s="274"/>
      <c r="B1296" s="274"/>
      <c r="C1296" s="274"/>
      <c r="D1296" s="274"/>
      <c r="E1296" s="274"/>
      <c r="F1296" s="274"/>
      <c r="G1296" s="274"/>
      <c r="H1296" s="274"/>
      <c r="I1296" s="274"/>
      <c r="J1296" s="274"/>
    </row>
    <row r="1297" spans="1:10" s="1" customFormat="1">
      <c r="A1297" s="274"/>
      <c r="B1297" s="274"/>
      <c r="C1297" s="274"/>
      <c r="D1297" s="274"/>
      <c r="E1297" s="274"/>
      <c r="F1297" s="274"/>
      <c r="G1297" s="274"/>
      <c r="H1297" s="274"/>
      <c r="I1297" s="274"/>
      <c r="J1297" s="274"/>
    </row>
    <row r="1298" spans="1:10" s="1" customFormat="1">
      <c r="A1298" s="274"/>
      <c r="B1298" s="274"/>
      <c r="C1298" s="274"/>
      <c r="D1298" s="274"/>
      <c r="E1298" s="274"/>
      <c r="F1298" s="274"/>
      <c r="G1298" s="274"/>
      <c r="H1298" s="274"/>
      <c r="I1298" s="274"/>
      <c r="J1298" s="274"/>
    </row>
    <row r="1299" spans="1:10" s="1" customFormat="1">
      <c r="A1299" s="274"/>
      <c r="B1299" s="274"/>
      <c r="C1299" s="274"/>
      <c r="D1299" s="274"/>
      <c r="E1299" s="274"/>
      <c r="F1299" s="274"/>
      <c r="G1299" s="274"/>
      <c r="H1299" s="274"/>
      <c r="I1299" s="274"/>
      <c r="J1299" s="274"/>
    </row>
    <row r="1300" spans="1:10" s="1" customFormat="1">
      <c r="A1300" s="274"/>
      <c r="B1300" s="274"/>
      <c r="C1300" s="274"/>
      <c r="D1300" s="274"/>
      <c r="E1300" s="274"/>
      <c r="F1300" s="274"/>
      <c r="G1300" s="274"/>
      <c r="H1300" s="274"/>
      <c r="I1300" s="274"/>
      <c r="J1300" s="274"/>
    </row>
    <row r="1301" spans="1:10" s="1" customFormat="1">
      <c r="A1301" s="274"/>
      <c r="B1301" s="274"/>
      <c r="C1301" s="274"/>
      <c r="D1301" s="274"/>
      <c r="E1301" s="274"/>
      <c r="F1301" s="274"/>
      <c r="G1301" s="274"/>
      <c r="H1301" s="274"/>
      <c r="I1301" s="274"/>
      <c r="J1301" s="274"/>
    </row>
    <row r="1302" spans="1:10" s="1" customFormat="1">
      <c r="A1302" s="274"/>
      <c r="B1302" s="274"/>
      <c r="C1302" s="274"/>
      <c r="D1302" s="274"/>
      <c r="E1302" s="274"/>
      <c r="F1302" s="274"/>
      <c r="G1302" s="274"/>
      <c r="H1302" s="274"/>
      <c r="I1302" s="274"/>
      <c r="J1302" s="274"/>
    </row>
    <row r="1303" spans="1:10" s="1" customFormat="1">
      <c r="A1303" s="274"/>
      <c r="B1303" s="274"/>
      <c r="C1303" s="274"/>
      <c r="D1303" s="274"/>
      <c r="E1303" s="274"/>
      <c r="F1303" s="274"/>
      <c r="G1303" s="274"/>
      <c r="H1303" s="274"/>
      <c r="I1303" s="274"/>
      <c r="J1303" s="274"/>
    </row>
    <row r="1304" spans="1:10" s="1" customFormat="1">
      <c r="A1304" s="274"/>
      <c r="B1304" s="274"/>
      <c r="C1304" s="274"/>
      <c r="D1304" s="274"/>
      <c r="E1304" s="274"/>
      <c r="F1304" s="274"/>
      <c r="G1304" s="274"/>
      <c r="H1304" s="274"/>
      <c r="I1304" s="274"/>
      <c r="J1304" s="274"/>
    </row>
    <row r="1305" spans="1:10" s="1" customFormat="1">
      <c r="A1305" s="274"/>
      <c r="B1305" s="274"/>
      <c r="C1305" s="274"/>
      <c r="D1305" s="274"/>
      <c r="E1305" s="274"/>
      <c r="F1305" s="274"/>
      <c r="G1305" s="274"/>
      <c r="H1305" s="274"/>
      <c r="I1305" s="274"/>
      <c r="J1305" s="274"/>
    </row>
    <row r="1306" spans="1:10" s="1" customFormat="1">
      <c r="A1306" s="274"/>
      <c r="B1306" s="274"/>
      <c r="C1306" s="274"/>
      <c r="D1306" s="274"/>
      <c r="E1306" s="274"/>
      <c r="F1306" s="274"/>
      <c r="G1306" s="274"/>
      <c r="H1306" s="274"/>
      <c r="I1306" s="274"/>
      <c r="J1306" s="274"/>
    </row>
    <row r="1307" spans="1:10" s="1" customFormat="1">
      <c r="A1307" s="274"/>
      <c r="B1307" s="274"/>
      <c r="C1307" s="274"/>
      <c r="D1307" s="274"/>
      <c r="E1307" s="274"/>
      <c r="F1307" s="274"/>
      <c r="G1307" s="274"/>
      <c r="H1307" s="274"/>
      <c r="I1307" s="274"/>
      <c r="J1307" s="274"/>
    </row>
    <row r="1308" spans="1:10" s="1" customFormat="1">
      <c r="A1308" s="274"/>
      <c r="B1308" s="274"/>
      <c r="C1308" s="274"/>
      <c r="D1308" s="274"/>
      <c r="E1308" s="274"/>
      <c r="F1308" s="274"/>
      <c r="G1308" s="274"/>
      <c r="H1308" s="274"/>
      <c r="I1308" s="274"/>
      <c r="J1308" s="274"/>
    </row>
    <row r="1309" spans="1:10" s="1" customFormat="1">
      <c r="A1309" s="274"/>
      <c r="B1309" s="274"/>
      <c r="C1309" s="274"/>
      <c r="D1309" s="274"/>
      <c r="E1309" s="274"/>
      <c r="F1309" s="274"/>
      <c r="G1309" s="274"/>
      <c r="H1309" s="274"/>
      <c r="I1309" s="274"/>
      <c r="J1309" s="274"/>
    </row>
    <row r="1310" spans="1:10" s="1" customFormat="1">
      <c r="A1310" s="274"/>
      <c r="B1310" s="274"/>
      <c r="C1310" s="274"/>
      <c r="D1310" s="274"/>
      <c r="E1310" s="274"/>
      <c r="F1310" s="274"/>
      <c r="G1310" s="274"/>
      <c r="H1310" s="274"/>
      <c r="I1310" s="274"/>
      <c r="J1310" s="274"/>
    </row>
    <row r="1311" spans="1:10" s="1" customFormat="1">
      <c r="A1311" s="274"/>
      <c r="B1311" s="274"/>
      <c r="C1311" s="274"/>
      <c r="D1311" s="274"/>
      <c r="E1311" s="274"/>
      <c r="F1311" s="274"/>
      <c r="G1311" s="274"/>
      <c r="H1311" s="274"/>
      <c r="I1311" s="274"/>
      <c r="J1311" s="274"/>
    </row>
    <row r="1312" spans="1:10" s="1" customFormat="1">
      <c r="A1312" s="274"/>
      <c r="B1312" s="274"/>
      <c r="C1312" s="274"/>
      <c r="D1312" s="274"/>
      <c r="E1312" s="274"/>
      <c r="F1312" s="274"/>
      <c r="G1312" s="274"/>
      <c r="H1312" s="274"/>
      <c r="I1312" s="274"/>
      <c r="J1312" s="274"/>
    </row>
    <row r="1313" spans="1:10" s="1" customFormat="1">
      <c r="A1313" s="274"/>
      <c r="B1313" s="274"/>
      <c r="C1313" s="274"/>
      <c r="D1313" s="274"/>
      <c r="E1313" s="274"/>
      <c r="F1313" s="274"/>
      <c r="G1313" s="274"/>
      <c r="H1313" s="274"/>
      <c r="I1313" s="274"/>
      <c r="J1313" s="274"/>
    </row>
    <row r="1314" spans="1:10" s="1" customFormat="1">
      <c r="A1314" s="274"/>
      <c r="B1314" s="274"/>
      <c r="C1314" s="274"/>
      <c r="D1314" s="274"/>
      <c r="E1314" s="274"/>
      <c r="F1314" s="274"/>
      <c r="G1314" s="274"/>
      <c r="H1314" s="274"/>
      <c r="I1314" s="274"/>
      <c r="J1314" s="274"/>
    </row>
    <row r="1315" spans="1:10" s="1" customFormat="1">
      <c r="A1315" s="274"/>
      <c r="B1315" s="274"/>
      <c r="C1315" s="274"/>
      <c r="D1315" s="274"/>
      <c r="E1315" s="274"/>
      <c r="F1315" s="274"/>
      <c r="G1315" s="274"/>
      <c r="H1315" s="274"/>
      <c r="I1315" s="274"/>
      <c r="J1315" s="274"/>
    </row>
    <row r="1316" spans="1:10" s="1" customFormat="1">
      <c r="A1316" s="274"/>
      <c r="B1316" s="274"/>
      <c r="C1316" s="274"/>
      <c r="D1316" s="274"/>
      <c r="E1316" s="274"/>
      <c r="F1316" s="274"/>
      <c r="G1316" s="274"/>
      <c r="H1316" s="274"/>
      <c r="I1316" s="274"/>
      <c r="J1316" s="274"/>
    </row>
    <row r="1317" spans="1:10" s="1" customFormat="1">
      <c r="A1317" s="274"/>
      <c r="B1317" s="274"/>
      <c r="C1317" s="274"/>
      <c r="D1317" s="274"/>
      <c r="E1317" s="274"/>
      <c r="F1317" s="274"/>
      <c r="G1317" s="274"/>
      <c r="H1317" s="274"/>
      <c r="I1317" s="274"/>
      <c r="J1317" s="274"/>
    </row>
    <row r="1318" spans="1:10" s="1" customFormat="1">
      <c r="A1318" s="274"/>
      <c r="B1318" s="274"/>
      <c r="C1318" s="274"/>
      <c r="D1318" s="274"/>
      <c r="E1318" s="274"/>
      <c r="F1318" s="274"/>
      <c r="G1318" s="274"/>
      <c r="H1318" s="274"/>
      <c r="I1318" s="274"/>
      <c r="J1318" s="274"/>
    </row>
    <row r="1319" spans="1:10" s="1" customFormat="1">
      <c r="A1319" s="274"/>
      <c r="B1319" s="274"/>
      <c r="C1319" s="274"/>
      <c r="D1319" s="274"/>
      <c r="E1319" s="274"/>
      <c r="F1319" s="274"/>
      <c r="G1319" s="274"/>
      <c r="H1319" s="274"/>
      <c r="I1319" s="274"/>
      <c r="J1319" s="274"/>
    </row>
    <row r="1320" spans="1:10" s="1" customFormat="1">
      <c r="A1320" s="274"/>
      <c r="B1320" s="274"/>
      <c r="C1320" s="274"/>
      <c r="D1320" s="274"/>
      <c r="E1320" s="274"/>
      <c r="F1320" s="274"/>
      <c r="G1320" s="274"/>
      <c r="H1320" s="274"/>
      <c r="I1320" s="274"/>
      <c r="J1320" s="274"/>
    </row>
    <row r="1321" spans="1:10" s="1" customFormat="1">
      <c r="A1321" s="274"/>
      <c r="B1321" s="274"/>
      <c r="C1321" s="274"/>
      <c r="D1321" s="274"/>
      <c r="E1321" s="274"/>
      <c r="F1321" s="274"/>
      <c r="G1321" s="274"/>
      <c r="H1321" s="274"/>
      <c r="I1321" s="274"/>
      <c r="J1321" s="274"/>
    </row>
    <row r="1322" spans="1:10" s="1" customFormat="1">
      <c r="A1322" s="274"/>
      <c r="B1322" s="274"/>
      <c r="C1322" s="274"/>
      <c r="D1322" s="274"/>
      <c r="E1322" s="274"/>
      <c r="F1322" s="274"/>
      <c r="G1322" s="274"/>
      <c r="H1322" s="274"/>
      <c r="I1322" s="274"/>
      <c r="J1322" s="274"/>
    </row>
    <row r="1323" spans="1:10" s="1" customFormat="1">
      <c r="A1323" s="274"/>
      <c r="B1323" s="274"/>
      <c r="C1323" s="274"/>
      <c r="D1323" s="274"/>
      <c r="E1323" s="274"/>
      <c r="F1323" s="274"/>
      <c r="G1323" s="274"/>
      <c r="H1323" s="274"/>
      <c r="I1323" s="274"/>
      <c r="J1323" s="274"/>
    </row>
    <row r="1324" spans="1:10" s="1" customFormat="1">
      <c r="A1324" s="274"/>
      <c r="B1324" s="274"/>
      <c r="C1324" s="274"/>
      <c r="D1324" s="274"/>
      <c r="E1324" s="274"/>
      <c r="F1324" s="274"/>
      <c r="G1324" s="274"/>
      <c r="H1324" s="274"/>
      <c r="I1324" s="274"/>
      <c r="J1324" s="274"/>
    </row>
    <row r="1325" spans="1:10" s="1" customFormat="1">
      <c r="A1325" s="274"/>
      <c r="B1325" s="274"/>
      <c r="C1325" s="274"/>
      <c r="D1325" s="274"/>
      <c r="E1325" s="274"/>
      <c r="F1325" s="274"/>
      <c r="G1325" s="274"/>
      <c r="H1325" s="274"/>
      <c r="I1325" s="274"/>
      <c r="J1325" s="274"/>
    </row>
    <row r="1326" spans="1:10" s="1" customFormat="1">
      <c r="A1326" s="274"/>
      <c r="B1326" s="274"/>
      <c r="C1326" s="274"/>
      <c r="D1326" s="274"/>
      <c r="E1326" s="274"/>
      <c r="F1326" s="274"/>
      <c r="G1326" s="274"/>
      <c r="H1326" s="274"/>
      <c r="I1326" s="274"/>
      <c r="J1326" s="274"/>
    </row>
    <row r="1327" spans="1:10" s="1" customFormat="1">
      <c r="A1327" s="274"/>
      <c r="B1327" s="274"/>
      <c r="C1327" s="274"/>
      <c r="D1327" s="274"/>
      <c r="E1327" s="274"/>
      <c r="F1327" s="274"/>
      <c r="G1327" s="274"/>
      <c r="H1327" s="274"/>
      <c r="I1327" s="274"/>
      <c r="J1327" s="274"/>
    </row>
    <row r="1328" spans="1:10" s="1" customFormat="1">
      <c r="A1328" s="274"/>
      <c r="B1328" s="274"/>
      <c r="C1328" s="274"/>
      <c r="D1328" s="274"/>
      <c r="E1328" s="274"/>
      <c r="F1328" s="274"/>
      <c r="G1328" s="274"/>
      <c r="H1328" s="274"/>
      <c r="I1328" s="274"/>
      <c r="J1328" s="274"/>
    </row>
    <row r="1329" spans="1:10" s="1" customFormat="1">
      <c r="A1329" s="274"/>
      <c r="B1329" s="274"/>
      <c r="C1329" s="274"/>
      <c r="D1329" s="274"/>
      <c r="E1329" s="274"/>
      <c r="F1329" s="274"/>
      <c r="G1329" s="274"/>
      <c r="H1329" s="274"/>
      <c r="I1329" s="274"/>
      <c r="J1329" s="274"/>
    </row>
    <row r="1330" spans="1:10" s="1" customFormat="1">
      <c r="A1330" s="274"/>
      <c r="B1330" s="274"/>
      <c r="C1330" s="274"/>
      <c r="D1330" s="274"/>
      <c r="E1330" s="274"/>
      <c r="F1330" s="274"/>
      <c r="G1330" s="274"/>
      <c r="H1330" s="274"/>
      <c r="I1330" s="274"/>
      <c r="J1330" s="274"/>
    </row>
    <row r="1331" spans="1:10" s="1" customFormat="1">
      <c r="A1331" s="274"/>
      <c r="B1331" s="274"/>
      <c r="C1331" s="274"/>
      <c r="D1331" s="274"/>
      <c r="E1331" s="274"/>
      <c r="F1331" s="274"/>
      <c r="G1331" s="274"/>
      <c r="H1331" s="274"/>
      <c r="I1331" s="274"/>
      <c r="J1331" s="274"/>
    </row>
    <row r="1332" spans="1:10" s="1" customFormat="1">
      <c r="A1332" s="274"/>
      <c r="B1332" s="274"/>
      <c r="C1332" s="274"/>
      <c r="D1332" s="274"/>
      <c r="E1332" s="274"/>
      <c r="F1332" s="274"/>
      <c r="G1332" s="274"/>
      <c r="H1332" s="274"/>
      <c r="I1332" s="274"/>
      <c r="J1332" s="274"/>
    </row>
    <row r="1333" spans="1:10" s="1" customFormat="1">
      <c r="A1333" s="274"/>
      <c r="B1333" s="274"/>
      <c r="C1333" s="274"/>
      <c r="D1333" s="274"/>
      <c r="E1333" s="274"/>
      <c r="F1333" s="274"/>
      <c r="G1333" s="274"/>
      <c r="H1333" s="274"/>
      <c r="I1333" s="274"/>
      <c r="J1333" s="274"/>
    </row>
    <row r="1334" spans="1:10" s="1" customFormat="1">
      <c r="A1334" s="274"/>
      <c r="B1334" s="274"/>
      <c r="C1334" s="274"/>
      <c r="D1334" s="274"/>
      <c r="E1334" s="274"/>
      <c r="F1334" s="274"/>
      <c r="G1334" s="274"/>
      <c r="H1334" s="274"/>
      <c r="I1334" s="274"/>
      <c r="J1334" s="274"/>
    </row>
    <row r="1335" spans="1:10" s="1" customFormat="1">
      <c r="A1335" s="274"/>
      <c r="B1335" s="274"/>
      <c r="C1335" s="274"/>
      <c r="D1335" s="274"/>
      <c r="E1335" s="274"/>
      <c r="F1335" s="274"/>
      <c r="G1335" s="274"/>
      <c r="H1335" s="274"/>
      <c r="I1335" s="274"/>
      <c r="J1335" s="274"/>
    </row>
    <row r="1336" spans="1:10" s="1" customFormat="1">
      <c r="A1336" s="274"/>
      <c r="B1336" s="274"/>
      <c r="C1336" s="274"/>
      <c r="D1336" s="274"/>
      <c r="E1336" s="274"/>
      <c r="F1336" s="274"/>
      <c r="G1336" s="274"/>
      <c r="H1336" s="274"/>
      <c r="I1336" s="274"/>
      <c r="J1336" s="274"/>
    </row>
    <row r="1337" spans="1:10" s="1" customFormat="1">
      <c r="A1337" s="274"/>
      <c r="B1337" s="274"/>
      <c r="C1337" s="274"/>
      <c r="D1337" s="274"/>
      <c r="E1337" s="274"/>
      <c r="F1337" s="274"/>
      <c r="G1337" s="274"/>
      <c r="H1337" s="274"/>
      <c r="I1337" s="274"/>
      <c r="J1337" s="274"/>
    </row>
    <row r="1338" spans="1:10" s="1" customFormat="1">
      <c r="A1338" s="274"/>
      <c r="B1338" s="274"/>
      <c r="C1338" s="274"/>
      <c r="D1338" s="274"/>
      <c r="E1338" s="274"/>
      <c r="F1338" s="274"/>
      <c r="G1338" s="274"/>
      <c r="H1338" s="274"/>
      <c r="I1338" s="274"/>
      <c r="J1338" s="274"/>
    </row>
    <row r="1339" spans="1:10" s="1" customFormat="1">
      <c r="A1339" s="274"/>
      <c r="B1339" s="274"/>
      <c r="C1339" s="274"/>
      <c r="D1339" s="274"/>
      <c r="E1339" s="274"/>
      <c r="F1339" s="274"/>
      <c r="G1339" s="274"/>
      <c r="H1339" s="274"/>
      <c r="I1339" s="274"/>
      <c r="J1339" s="274"/>
    </row>
    <row r="1340" spans="1:10" s="1" customFormat="1">
      <c r="A1340" s="274"/>
      <c r="B1340" s="274"/>
      <c r="C1340" s="274"/>
      <c r="D1340" s="274"/>
      <c r="E1340" s="274"/>
      <c r="F1340" s="274"/>
      <c r="G1340" s="274"/>
      <c r="H1340" s="274"/>
      <c r="I1340" s="274"/>
      <c r="J1340" s="274"/>
    </row>
    <row r="1341" spans="1:10" s="1" customFormat="1">
      <c r="A1341" s="274"/>
      <c r="B1341" s="274"/>
      <c r="C1341" s="274"/>
      <c r="D1341" s="274"/>
      <c r="E1341" s="274"/>
      <c r="F1341" s="274"/>
      <c r="G1341" s="274"/>
      <c r="H1341" s="274"/>
      <c r="I1341" s="274"/>
      <c r="J1341" s="274"/>
    </row>
    <row r="1342" spans="1:10" s="1" customFormat="1">
      <c r="A1342" s="274"/>
      <c r="B1342" s="274"/>
      <c r="C1342" s="274"/>
      <c r="D1342" s="274"/>
      <c r="E1342" s="274"/>
      <c r="F1342" s="274"/>
      <c r="G1342" s="274"/>
      <c r="H1342" s="274"/>
      <c r="I1342" s="274"/>
      <c r="J1342" s="274"/>
    </row>
    <row r="1343" spans="1:10" s="1" customFormat="1">
      <c r="A1343" s="274"/>
      <c r="B1343" s="274"/>
      <c r="C1343" s="274"/>
      <c r="D1343" s="274"/>
      <c r="E1343" s="274"/>
      <c r="F1343" s="274"/>
      <c r="G1343" s="274"/>
      <c r="H1343" s="274"/>
      <c r="I1343" s="274"/>
      <c r="J1343" s="274"/>
    </row>
    <row r="1344" spans="1:10" s="1" customFormat="1">
      <c r="A1344" s="274"/>
      <c r="B1344" s="274"/>
      <c r="C1344" s="274"/>
      <c r="D1344" s="274"/>
      <c r="E1344" s="274"/>
      <c r="F1344" s="274"/>
      <c r="G1344" s="274"/>
      <c r="H1344" s="274"/>
      <c r="I1344" s="274"/>
      <c r="J1344" s="274"/>
    </row>
    <row r="1345" spans="1:10" s="1" customFormat="1">
      <c r="A1345" s="274"/>
      <c r="B1345" s="274"/>
      <c r="C1345" s="274"/>
      <c r="D1345" s="274"/>
      <c r="E1345" s="274"/>
      <c r="F1345" s="274"/>
      <c r="G1345" s="274"/>
      <c r="H1345" s="274"/>
      <c r="I1345" s="274"/>
      <c r="J1345" s="274"/>
    </row>
    <row r="1346" spans="1:10" s="1" customFormat="1">
      <c r="A1346" s="274"/>
      <c r="B1346" s="274"/>
      <c r="C1346" s="274"/>
      <c r="D1346" s="274"/>
      <c r="E1346" s="274"/>
      <c r="F1346" s="274"/>
      <c r="G1346" s="274"/>
      <c r="H1346" s="274"/>
      <c r="I1346" s="274"/>
      <c r="J1346" s="274"/>
    </row>
    <row r="1347" spans="1:10" s="1" customFormat="1">
      <c r="A1347" s="274"/>
      <c r="B1347" s="274"/>
      <c r="C1347" s="274"/>
      <c r="D1347" s="274"/>
      <c r="E1347" s="274"/>
      <c r="F1347" s="274"/>
      <c r="G1347" s="274"/>
      <c r="H1347" s="274"/>
      <c r="I1347" s="274"/>
      <c r="J1347" s="274"/>
    </row>
    <row r="1348" spans="1:10" s="1" customFormat="1">
      <c r="A1348" s="274"/>
      <c r="B1348" s="274"/>
      <c r="C1348" s="274"/>
      <c r="D1348" s="274"/>
      <c r="E1348" s="274"/>
      <c r="F1348" s="274"/>
      <c r="G1348" s="274"/>
      <c r="H1348" s="274"/>
      <c r="I1348" s="274"/>
      <c r="J1348" s="274"/>
    </row>
    <row r="1349" spans="1:10" s="1" customFormat="1">
      <c r="A1349" s="274"/>
      <c r="B1349" s="274"/>
      <c r="C1349" s="274"/>
      <c r="D1349" s="274"/>
      <c r="E1349" s="274"/>
      <c r="F1349" s="274"/>
      <c r="G1349" s="274"/>
      <c r="H1349" s="274"/>
      <c r="I1349" s="274"/>
      <c r="J1349" s="274"/>
    </row>
    <row r="1350" spans="1:10" s="1" customFormat="1">
      <c r="A1350" s="274"/>
      <c r="B1350" s="274"/>
      <c r="C1350" s="274"/>
      <c r="D1350" s="274"/>
      <c r="E1350" s="274"/>
      <c r="F1350" s="274"/>
      <c r="G1350" s="274"/>
      <c r="H1350" s="274"/>
      <c r="I1350" s="274"/>
      <c r="J1350" s="274"/>
    </row>
    <row r="1351" spans="1:10" s="1" customFormat="1">
      <c r="A1351" s="274"/>
      <c r="B1351" s="274"/>
      <c r="C1351" s="274"/>
      <c r="D1351" s="274"/>
      <c r="E1351" s="274"/>
      <c r="F1351" s="274"/>
      <c r="G1351" s="274"/>
      <c r="H1351" s="274"/>
      <c r="I1351" s="274"/>
      <c r="J1351" s="274"/>
    </row>
    <row r="1352" spans="1:10" s="1" customFormat="1">
      <c r="A1352" s="274"/>
      <c r="B1352" s="274"/>
      <c r="C1352" s="274"/>
      <c r="D1352" s="274"/>
      <c r="E1352" s="274"/>
      <c r="F1352" s="274"/>
      <c r="G1352" s="274"/>
      <c r="H1352" s="274"/>
      <c r="I1352" s="274"/>
      <c r="J1352" s="274"/>
    </row>
    <row r="1353" spans="1:10" s="1" customFormat="1">
      <c r="A1353" s="274"/>
      <c r="B1353" s="274"/>
      <c r="C1353" s="274"/>
      <c r="D1353" s="274"/>
      <c r="E1353" s="274"/>
      <c r="F1353" s="274"/>
      <c r="G1353" s="274"/>
      <c r="H1353" s="274"/>
      <c r="I1353" s="274"/>
      <c r="J1353" s="274"/>
    </row>
    <row r="1354" spans="1:10" s="1" customFormat="1">
      <c r="A1354" s="274"/>
      <c r="B1354" s="274"/>
      <c r="C1354" s="274"/>
      <c r="D1354" s="274"/>
      <c r="E1354" s="274"/>
      <c r="F1354" s="274"/>
      <c r="G1354" s="274"/>
      <c r="H1354" s="274"/>
      <c r="I1354" s="274"/>
      <c r="J1354" s="274"/>
    </row>
    <row r="1355" spans="1:10" s="1" customFormat="1">
      <c r="A1355" s="274"/>
      <c r="B1355" s="274"/>
      <c r="C1355" s="274"/>
      <c r="D1355" s="274"/>
      <c r="E1355" s="274"/>
      <c r="F1355" s="274"/>
      <c r="G1355" s="274"/>
      <c r="H1355" s="274"/>
      <c r="I1355" s="274"/>
      <c r="J1355" s="274"/>
    </row>
    <row r="1356" spans="1:10" s="1" customFormat="1">
      <c r="A1356" s="274"/>
      <c r="B1356" s="274"/>
      <c r="C1356" s="274"/>
      <c r="D1356" s="274"/>
      <c r="E1356" s="274"/>
      <c r="F1356" s="274"/>
      <c r="G1356" s="274"/>
      <c r="H1356" s="274"/>
      <c r="I1356" s="274"/>
      <c r="J1356" s="274"/>
    </row>
    <row r="1357" spans="1:10" s="1" customFormat="1">
      <c r="A1357" s="274"/>
      <c r="B1357" s="274"/>
      <c r="C1357" s="274"/>
      <c r="D1357" s="274"/>
      <c r="E1357" s="274"/>
      <c r="F1357" s="274"/>
      <c r="G1357" s="274"/>
      <c r="H1357" s="274"/>
      <c r="I1357" s="274"/>
      <c r="J1357" s="274"/>
    </row>
    <row r="1358" spans="1:10" s="1" customFormat="1">
      <c r="A1358" s="274"/>
      <c r="B1358" s="274"/>
      <c r="C1358" s="274"/>
      <c r="D1358" s="274"/>
      <c r="E1358" s="274"/>
      <c r="F1358" s="274"/>
      <c r="G1358" s="274"/>
      <c r="H1358" s="274"/>
      <c r="I1358" s="274"/>
      <c r="J1358" s="274"/>
    </row>
    <row r="1359" spans="1:10" s="1" customFormat="1">
      <c r="A1359" s="274"/>
      <c r="B1359" s="274"/>
      <c r="C1359" s="274"/>
      <c r="D1359" s="274"/>
      <c r="E1359" s="274"/>
      <c r="F1359" s="274"/>
      <c r="G1359" s="274"/>
      <c r="H1359" s="274"/>
      <c r="I1359" s="274"/>
      <c r="J1359" s="274"/>
    </row>
    <row r="1360" spans="1:10" s="1" customFormat="1">
      <c r="A1360" s="274"/>
      <c r="B1360" s="274"/>
      <c r="C1360" s="274"/>
      <c r="D1360" s="274"/>
      <c r="E1360" s="274"/>
      <c r="F1360" s="274"/>
      <c r="G1360" s="274"/>
      <c r="H1360" s="274"/>
      <c r="I1360" s="274"/>
      <c r="J1360" s="274"/>
    </row>
    <row r="1361" spans="1:10" s="1" customFormat="1">
      <c r="A1361" s="274"/>
      <c r="B1361" s="274"/>
      <c r="C1361" s="274"/>
      <c r="D1361" s="274"/>
      <c r="E1361" s="274"/>
      <c r="F1361" s="274"/>
      <c r="G1361" s="274"/>
      <c r="H1361" s="274"/>
      <c r="I1361" s="274"/>
      <c r="J1361" s="274"/>
    </row>
    <row r="1362" spans="1:10" s="1" customFormat="1">
      <c r="A1362" s="274"/>
      <c r="B1362" s="274"/>
      <c r="C1362" s="274"/>
      <c r="D1362" s="274"/>
      <c r="E1362" s="274"/>
      <c r="F1362" s="274"/>
      <c r="G1362" s="274"/>
      <c r="H1362" s="274"/>
      <c r="I1362" s="274"/>
      <c r="J1362" s="274"/>
    </row>
    <row r="1363" spans="1:10" s="1" customFormat="1">
      <c r="A1363" s="274"/>
      <c r="B1363" s="274"/>
      <c r="C1363" s="274"/>
      <c r="D1363" s="274"/>
      <c r="E1363" s="274"/>
      <c r="F1363" s="274"/>
      <c r="G1363" s="274"/>
      <c r="H1363" s="274"/>
      <c r="I1363" s="274"/>
      <c r="J1363" s="274"/>
    </row>
    <row r="1364" spans="1:10" s="1" customFormat="1">
      <c r="A1364" s="274"/>
      <c r="B1364" s="274"/>
      <c r="C1364" s="274"/>
      <c r="D1364" s="274"/>
      <c r="E1364" s="274"/>
      <c r="F1364" s="274"/>
      <c r="G1364" s="274"/>
      <c r="H1364" s="274"/>
      <c r="I1364" s="274"/>
      <c r="J1364" s="274"/>
    </row>
    <row r="1365" spans="1:10" s="1" customFormat="1">
      <c r="A1365" s="274"/>
      <c r="B1365" s="274"/>
      <c r="C1365" s="274"/>
      <c r="D1365" s="274"/>
      <c r="E1365" s="274"/>
      <c r="F1365" s="274"/>
      <c r="G1365" s="274"/>
      <c r="H1365" s="274"/>
      <c r="I1365" s="274"/>
      <c r="J1365" s="274"/>
    </row>
    <row r="1366" spans="1:10" s="1" customFormat="1">
      <c r="A1366" s="274"/>
      <c r="B1366" s="274"/>
      <c r="C1366" s="274"/>
      <c r="D1366" s="274"/>
      <c r="E1366" s="274"/>
      <c r="F1366" s="274"/>
      <c r="G1366" s="274"/>
      <c r="H1366" s="274"/>
      <c r="I1366" s="274"/>
      <c r="J1366" s="274"/>
    </row>
    <row r="1367" spans="1:10" s="1" customFormat="1">
      <c r="A1367" s="274"/>
      <c r="B1367" s="274"/>
      <c r="C1367" s="274"/>
      <c r="D1367" s="274"/>
      <c r="E1367" s="274"/>
      <c r="F1367" s="274"/>
      <c r="G1367" s="274"/>
      <c r="H1367" s="274"/>
      <c r="I1367" s="274"/>
      <c r="J1367" s="274"/>
    </row>
    <row r="1368" spans="1:10" s="1" customFormat="1">
      <c r="A1368" s="274"/>
      <c r="B1368" s="274"/>
      <c r="C1368" s="274"/>
      <c r="D1368" s="274"/>
      <c r="E1368" s="274"/>
      <c r="F1368" s="274"/>
      <c r="G1368" s="274"/>
      <c r="H1368" s="274"/>
      <c r="I1368" s="274"/>
      <c r="J1368" s="274"/>
    </row>
    <row r="1369" spans="1:10" s="1" customFormat="1">
      <c r="A1369" s="274"/>
      <c r="B1369" s="274"/>
      <c r="C1369" s="274"/>
      <c r="D1369" s="274"/>
      <c r="E1369" s="274"/>
      <c r="F1369" s="274"/>
      <c r="G1369" s="274"/>
      <c r="H1369" s="274"/>
      <c r="I1369" s="274"/>
      <c r="J1369" s="274"/>
    </row>
    <row r="1370" spans="1:10" s="1" customFormat="1">
      <c r="A1370" s="274"/>
      <c r="B1370" s="274"/>
      <c r="C1370" s="274"/>
      <c r="D1370" s="274"/>
      <c r="E1370" s="274"/>
      <c r="F1370" s="274"/>
      <c r="G1370" s="274"/>
      <c r="H1370" s="274"/>
      <c r="I1370" s="274"/>
      <c r="J1370" s="274"/>
    </row>
    <row r="1371" spans="1:10" s="1" customFormat="1">
      <c r="A1371" s="274"/>
      <c r="B1371" s="274"/>
      <c r="C1371" s="274"/>
      <c r="D1371" s="274"/>
      <c r="E1371" s="274"/>
      <c r="F1371" s="274"/>
      <c r="G1371" s="274"/>
      <c r="H1371" s="274"/>
      <c r="I1371" s="274"/>
      <c r="J1371" s="274"/>
    </row>
    <row r="1372" spans="1:10" s="1" customFormat="1">
      <c r="A1372" s="274"/>
      <c r="B1372" s="274"/>
      <c r="C1372" s="274"/>
      <c r="D1372" s="274"/>
      <c r="E1372" s="274"/>
      <c r="F1372" s="274"/>
      <c r="G1372" s="274"/>
      <c r="H1372" s="274"/>
      <c r="I1372" s="274"/>
      <c r="J1372" s="274"/>
    </row>
    <row r="1373" spans="1:10" s="1" customFormat="1">
      <c r="A1373" s="274"/>
      <c r="B1373" s="274"/>
      <c r="C1373" s="274"/>
      <c r="D1373" s="274"/>
      <c r="E1373" s="274"/>
      <c r="F1373" s="274"/>
      <c r="G1373" s="274"/>
      <c r="H1373" s="274"/>
      <c r="I1373" s="274"/>
      <c r="J1373" s="274"/>
    </row>
    <row r="1374" spans="1:10" s="1" customFormat="1">
      <c r="A1374" s="274"/>
      <c r="B1374" s="274"/>
      <c r="C1374" s="274"/>
      <c r="D1374" s="274"/>
      <c r="E1374" s="274"/>
      <c r="F1374" s="274"/>
      <c r="G1374" s="274"/>
      <c r="H1374" s="274"/>
      <c r="I1374" s="274"/>
      <c r="J1374" s="274"/>
    </row>
    <row r="1375" spans="1:10" s="1" customFormat="1">
      <c r="A1375" s="274"/>
      <c r="B1375" s="274"/>
      <c r="C1375" s="274"/>
      <c r="D1375" s="274"/>
      <c r="E1375" s="274"/>
      <c r="F1375" s="274"/>
      <c r="G1375" s="274"/>
      <c r="H1375" s="274"/>
      <c r="I1375" s="274"/>
      <c r="J1375" s="274"/>
    </row>
    <row r="1376" spans="1:10" s="1" customFormat="1">
      <c r="A1376" s="274"/>
      <c r="B1376" s="274"/>
      <c r="C1376" s="274"/>
      <c r="D1376" s="274"/>
      <c r="E1376" s="274"/>
      <c r="F1376" s="274"/>
      <c r="G1376" s="274"/>
      <c r="H1376" s="274"/>
      <c r="I1376" s="274"/>
      <c r="J1376" s="274"/>
    </row>
    <row r="1377" spans="1:10" s="1" customFormat="1">
      <c r="A1377" s="274"/>
      <c r="B1377" s="274"/>
      <c r="C1377" s="274"/>
      <c r="D1377" s="274"/>
      <c r="E1377" s="274"/>
      <c r="F1377" s="274"/>
      <c r="G1377" s="274"/>
      <c r="H1377" s="274"/>
      <c r="I1377" s="274"/>
      <c r="J1377" s="274"/>
    </row>
    <row r="1378" spans="1:10" s="1" customFormat="1">
      <c r="A1378" s="274"/>
      <c r="B1378" s="274"/>
      <c r="C1378" s="274"/>
      <c r="D1378" s="274"/>
      <c r="E1378" s="274"/>
      <c r="F1378" s="274"/>
      <c r="G1378" s="274"/>
      <c r="H1378" s="274"/>
      <c r="I1378" s="274"/>
      <c r="J1378" s="274"/>
    </row>
    <row r="1379" spans="1:10" s="1" customFormat="1">
      <c r="A1379" s="274"/>
      <c r="B1379" s="274"/>
      <c r="C1379" s="274"/>
      <c r="D1379" s="274"/>
      <c r="E1379" s="274"/>
      <c r="F1379" s="274"/>
      <c r="G1379" s="274"/>
      <c r="H1379" s="274"/>
      <c r="I1379" s="274"/>
      <c r="J1379" s="274"/>
    </row>
    <row r="1380" spans="1:10" s="1" customFormat="1">
      <c r="A1380" s="274"/>
      <c r="B1380" s="274"/>
      <c r="C1380" s="274"/>
      <c r="D1380" s="274"/>
      <c r="E1380" s="274"/>
      <c r="F1380" s="274"/>
      <c r="G1380" s="274"/>
      <c r="H1380" s="274"/>
      <c r="I1380" s="274"/>
      <c r="J1380" s="274"/>
    </row>
    <row r="1381" spans="1:10" s="1" customFormat="1">
      <c r="A1381" s="274"/>
      <c r="B1381" s="274"/>
      <c r="C1381" s="274"/>
      <c r="D1381" s="274"/>
      <c r="E1381" s="274"/>
      <c r="F1381" s="274"/>
      <c r="G1381" s="274"/>
      <c r="H1381" s="274"/>
      <c r="I1381" s="274"/>
      <c r="J1381" s="274"/>
    </row>
    <row r="1382" spans="1:10" s="1" customFormat="1">
      <c r="A1382" s="274"/>
      <c r="B1382" s="274"/>
      <c r="C1382" s="274"/>
      <c r="D1382" s="274"/>
      <c r="E1382" s="274"/>
      <c r="F1382" s="274"/>
      <c r="G1382" s="274"/>
      <c r="H1382" s="274"/>
      <c r="I1382" s="274"/>
      <c r="J1382" s="274"/>
    </row>
    <row r="1383" spans="1:10" s="1" customFormat="1">
      <c r="A1383" s="274"/>
      <c r="B1383" s="274"/>
      <c r="C1383" s="274"/>
      <c r="D1383" s="274"/>
      <c r="E1383" s="274"/>
      <c r="F1383" s="274"/>
      <c r="G1383" s="274"/>
      <c r="H1383" s="274"/>
      <c r="I1383" s="274"/>
      <c r="J1383" s="274"/>
    </row>
    <row r="1384" spans="1:10" s="1" customFormat="1">
      <c r="A1384" s="274"/>
      <c r="B1384" s="274"/>
      <c r="C1384" s="274"/>
      <c r="D1384" s="274"/>
      <c r="E1384" s="274"/>
      <c r="F1384" s="274"/>
      <c r="G1384" s="274"/>
      <c r="H1384" s="274"/>
      <c r="I1384" s="274"/>
      <c r="J1384" s="274"/>
    </row>
    <row r="1385" spans="1:10" s="1" customFormat="1">
      <c r="A1385" s="274"/>
      <c r="B1385" s="274"/>
      <c r="C1385" s="274"/>
      <c r="D1385" s="274"/>
      <c r="E1385" s="274"/>
      <c r="F1385" s="274"/>
      <c r="G1385" s="274"/>
      <c r="H1385" s="274"/>
      <c r="I1385" s="274"/>
      <c r="J1385" s="274"/>
    </row>
    <row r="1386" spans="1:10" s="1" customFormat="1">
      <c r="A1386" s="274"/>
      <c r="B1386" s="274"/>
      <c r="C1386" s="274"/>
      <c r="D1386" s="274"/>
      <c r="E1386" s="274"/>
      <c r="F1386" s="274"/>
      <c r="G1386" s="274"/>
      <c r="H1386" s="274"/>
      <c r="I1386" s="274"/>
      <c r="J1386" s="274"/>
    </row>
    <row r="1387" spans="1:10" s="1" customFormat="1">
      <c r="A1387" s="274"/>
      <c r="B1387" s="274"/>
      <c r="C1387" s="274"/>
      <c r="D1387" s="274"/>
      <c r="E1387" s="274"/>
      <c r="F1387" s="274"/>
      <c r="G1387" s="274"/>
      <c r="H1387" s="274"/>
      <c r="I1387" s="274"/>
      <c r="J1387" s="274"/>
    </row>
    <row r="1388" spans="1:10" s="1" customFormat="1">
      <c r="A1388" s="274"/>
      <c r="B1388" s="274"/>
      <c r="C1388" s="274"/>
      <c r="D1388" s="274"/>
      <c r="E1388" s="274"/>
      <c r="F1388" s="274"/>
      <c r="G1388" s="274"/>
      <c r="H1388" s="274"/>
      <c r="I1388" s="274"/>
      <c r="J1388" s="274"/>
    </row>
    <row r="1389" spans="1:10" s="1" customFormat="1">
      <c r="A1389" s="274"/>
      <c r="B1389" s="274"/>
      <c r="C1389" s="274"/>
      <c r="D1389" s="274"/>
      <c r="E1389" s="274"/>
      <c r="F1389" s="274"/>
      <c r="G1389" s="274"/>
      <c r="H1389" s="274"/>
      <c r="I1389" s="274"/>
      <c r="J1389" s="274"/>
    </row>
    <row r="1390" spans="1:10" s="1" customFormat="1">
      <c r="A1390" s="274"/>
      <c r="B1390" s="274"/>
      <c r="C1390" s="274"/>
      <c r="D1390" s="274"/>
      <c r="E1390" s="274"/>
      <c r="F1390" s="274"/>
      <c r="G1390" s="274"/>
      <c r="H1390" s="274"/>
      <c r="I1390" s="274"/>
      <c r="J1390" s="274"/>
    </row>
    <row r="1391" spans="1:10" s="1" customFormat="1">
      <c r="A1391" s="274"/>
      <c r="B1391" s="274"/>
      <c r="C1391" s="274"/>
      <c r="D1391" s="274"/>
      <c r="E1391" s="274"/>
      <c r="F1391" s="274"/>
      <c r="G1391" s="274"/>
      <c r="H1391" s="274"/>
      <c r="I1391" s="274"/>
      <c r="J1391" s="274"/>
    </row>
    <row r="1392" spans="1:10" s="1" customFormat="1">
      <c r="A1392" s="274"/>
      <c r="B1392" s="274"/>
      <c r="C1392" s="274"/>
      <c r="D1392" s="274"/>
      <c r="E1392" s="274"/>
      <c r="F1392" s="274"/>
      <c r="G1392" s="274"/>
      <c r="H1392" s="274"/>
      <c r="I1392" s="274"/>
      <c r="J1392" s="274"/>
    </row>
    <row r="1393" spans="1:10" s="1" customFormat="1">
      <c r="A1393" s="274"/>
      <c r="B1393" s="274"/>
      <c r="C1393" s="274"/>
      <c r="D1393" s="274"/>
      <c r="E1393" s="274"/>
      <c r="F1393" s="274"/>
      <c r="G1393" s="274"/>
      <c r="H1393" s="274"/>
      <c r="I1393" s="274"/>
      <c r="J1393" s="274"/>
    </row>
    <row r="1394" spans="1:10" s="1" customFormat="1">
      <c r="A1394" s="274"/>
      <c r="B1394" s="274"/>
      <c r="C1394" s="274"/>
      <c r="D1394" s="274"/>
      <c r="E1394" s="274"/>
      <c r="F1394" s="274"/>
      <c r="G1394" s="274"/>
      <c r="H1394" s="274"/>
      <c r="I1394" s="274"/>
      <c r="J1394" s="274"/>
    </row>
    <row r="1395" spans="1:10" s="1" customFormat="1">
      <c r="A1395" s="274"/>
      <c r="B1395" s="274"/>
      <c r="C1395" s="274"/>
      <c r="D1395" s="274"/>
      <c r="E1395" s="274"/>
      <c r="F1395" s="274"/>
      <c r="G1395" s="274"/>
      <c r="H1395" s="274"/>
      <c r="I1395" s="274"/>
      <c r="J1395" s="274"/>
    </row>
    <row r="1396" spans="1:10" s="1" customFormat="1">
      <c r="A1396" s="274"/>
      <c r="B1396" s="274"/>
      <c r="C1396" s="274"/>
      <c r="D1396" s="274"/>
      <c r="E1396" s="274"/>
      <c r="F1396" s="274"/>
      <c r="G1396" s="274"/>
      <c r="H1396" s="274"/>
      <c r="I1396" s="274"/>
      <c r="J1396" s="274"/>
    </row>
    <row r="1397" spans="1:10" s="1" customFormat="1">
      <c r="A1397" s="274"/>
      <c r="B1397" s="274"/>
      <c r="C1397" s="274"/>
      <c r="D1397" s="274"/>
      <c r="E1397" s="274"/>
      <c r="F1397" s="274"/>
      <c r="G1397" s="274"/>
      <c r="H1397" s="274"/>
      <c r="I1397" s="274"/>
      <c r="J1397" s="274"/>
    </row>
    <row r="1398" spans="1:10" s="1" customFormat="1">
      <c r="A1398" s="274"/>
      <c r="B1398" s="274"/>
      <c r="C1398" s="274"/>
      <c r="D1398" s="274"/>
      <c r="E1398" s="274"/>
      <c r="F1398" s="274"/>
      <c r="G1398" s="274"/>
      <c r="H1398" s="274"/>
      <c r="I1398" s="274"/>
      <c r="J1398" s="274"/>
    </row>
    <row r="1399" spans="1:10" s="1" customFormat="1">
      <c r="A1399" s="274"/>
      <c r="B1399" s="274"/>
      <c r="C1399" s="274"/>
      <c r="D1399" s="274"/>
      <c r="E1399" s="274"/>
      <c r="F1399" s="274"/>
      <c r="G1399" s="274"/>
      <c r="H1399" s="274"/>
      <c r="I1399" s="274"/>
      <c r="J1399" s="274"/>
    </row>
    <row r="1400" spans="1:10" s="1" customFormat="1">
      <c r="A1400" s="274"/>
      <c r="B1400" s="274"/>
      <c r="C1400" s="274"/>
      <c r="D1400" s="274"/>
      <c r="E1400" s="274"/>
      <c r="F1400" s="274"/>
      <c r="G1400" s="274"/>
      <c r="H1400" s="274"/>
      <c r="I1400" s="274"/>
      <c r="J1400" s="274"/>
    </row>
    <row r="1401" spans="1:10" s="1" customFormat="1">
      <c r="A1401" s="274"/>
      <c r="B1401" s="274"/>
      <c r="C1401" s="274"/>
      <c r="D1401" s="274"/>
      <c r="E1401" s="274"/>
      <c r="F1401" s="274"/>
      <c r="G1401" s="274"/>
      <c r="H1401" s="274"/>
      <c r="I1401" s="274"/>
      <c r="J1401" s="274"/>
    </row>
    <row r="1402" spans="1:10" s="1" customFormat="1">
      <c r="A1402" s="274"/>
      <c r="B1402" s="274"/>
      <c r="C1402" s="274"/>
      <c r="D1402" s="274"/>
      <c r="E1402" s="274"/>
      <c r="F1402" s="274"/>
      <c r="G1402" s="274"/>
      <c r="H1402" s="274"/>
      <c r="I1402" s="274"/>
      <c r="J1402" s="274"/>
    </row>
    <row r="1403" spans="1:10" s="1" customFormat="1">
      <c r="A1403" s="274"/>
      <c r="B1403" s="274"/>
      <c r="C1403" s="274"/>
      <c r="D1403" s="274"/>
      <c r="E1403" s="274"/>
      <c r="F1403" s="274"/>
      <c r="G1403" s="274"/>
      <c r="H1403" s="274"/>
      <c r="I1403" s="274"/>
      <c r="J1403" s="274"/>
    </row>
    <row r="1404" spans="1:10" s="1" customFormat="1">
      <c r="A1404" s="274"/>
      <c r="B1404" s="274"/>
      <c r="C1404" s="274"/>
      <c r="D1404" s="274"/>
      <c r="E1404" s="274"/>
      <c r="F1404" s="274"/>
      <c r="G1404" s="274"/>
      <c r="H1404" s="274"/>
      <c r="I1404" s="274"/>
      <c r="J1404" s="274"/>
    </row>
    <row r="1405" spans="1:10" s="1" customFormat="1">
      <c r="A1405" s="274"/>
      <c r="B1405" s="274"/>
      <c r="C1405" s="274"/>
      <c r="D1405" s="274"/>
      <c r="E1405" s="274"/>
      <c r="F1405" s="274"/>
      <c r="G1405" s="274"/>
      <c r="H1405" s="274"/>
      <c r="I1405" s="274"/>
      <c r="J1405" s="274"/>
    </row>
    <row r="1406" spans="1:10" s="1" customFormat="1">
      <c r="A1406" s="274"/>
      <c r="B1406" s="274"/>
      <c r="C1406" s="274"/>
      <c r="D1406" s="274"/>
      <c r="E1406" s="274"/>
      <c r="F1406" s="274"/>
      <c r="G1406" s="274"/>
      <c r="H1406" s="274"/>
      <c r="I1406" s="274"/>
      <c r="J1406" s="274"/>
    </row>
    <row r="1407" spans="1:10" s="1" customFormat="1">
      <c r="A1407" s="274"/>
      <c r="B1407" s="274"/>
      <c r="C1407" s="274"/>
      <c r="D1407" s="274"/>
      <c r="E1407" s="274"/>
      <c r="F1407" s="274"/>
      <c r="G1407" s="274"/>
      <c r="H1407" s="274"/>
      <c r="I1407" s="274"/>
      <c r="J1407" s="274"/>
    </row>
    <row r="1408" spans="1:10" s="1" customFormat="1">
      <c r="A1408" s="274"/>
      <c r="B1408" s="274"/>
      <c r="C1408" s="274"/>
      <c r="D1408" s="274"/>
      <c r="E1408" s="274"/>
      <c r="F1408" s="274"/>
      <c r="G1408" s="274"/>
      <c r="H1408" s="274"/>
      <c r="I1408" s="274"/>
      <c r="J1408" s="274"/>
    </row>
    <row r="1409" spans="1:10" s="1" customFormat="1">
      <c r="A1409" s="274"/>
      <c r="B1409" s="274"/>
      <c r="C1409" s="274"/>
      <c r="D1409" s="274"/>
      <c r="E1409" s="274"/>
      <c r="F1409" s="274"/>
      <c r="G1409" s="274"/>
      <c r="H1409" s="274"/>
      <c r="I1409" s="274"/>
      <c r="J1409" s="274"/>
    </row>
    <row r="1410" spans="1:10" s="1" customFormat="1">
      <c r="A1410" s="274"/>
      <c r="B1410" s="274"/>
      <c r="C1410" s="274"/>
      <c r="D1410" s="274"/>
      <c r="E1410" s="274"/>
      <c r="F1410" s="274"/>
      <c r="G1410" s="274"/>
      <c r="H1410" s="274"/>
      <c r="I1410" s="274"/>
      <c r="J1410" s="274"/>
    </row>
    <row r="1411" spans="1:10" s="1" customFormat="1">
      <c r="A1411" s="274"/>
      <c r="B1411" s="274"/>
      <c r="C1411" s="274"/>
      <c r="D1411" s="274"/>
      <c r="E1411" s="274"/>
      <c r="F1411" s="274"/>
      <c r="G1411" s="274"/>
      <c r="H1411" s="274"/>
      <c r="I1411" s="274"/>
      <c r="J1411" s="274"/>
    </row>
    <row r="1412" spans="1:10" s="1" customFormat="1">
      <c r="A1412" s="274"/>
      <c r="B1412" s="274"/>
      <c r="C1412" s="274"/>
      <c r="D1412" s="274"/>
      <c r="E1412" s="274"/>
      <c r="F1412" s="274"/>
      <c r="G1412" s="274"/>
      <c r="H1412" s="274"/>
      <c r="I1412" s="274"/>
      <c r="J1412" s="274"/>
    </row>
    <row r="1413" spans="1:10" s="1" customFormat="1">
      <c r="A1413" s="274"/>
      <c r="B1413" s="274"/>
      <c r="C1413" s="274"/>
      <c r="D1413" s="274"/>
      <c r="E1413" s="274"/>
      <c r="F1413" s="274"/>
      <c r="G1413" s="274"/>
      <c r="H1413" s="274"/>
      <c r="I1413" s="274"/>
      <c r="J1413" s="274"/>
    </row>
    <row r="1414" spans="1:10" s="1" customFormat="1">
      <c r="A1414" s="274"/>
      <c r="B1414" s="274"/>
      <c r="C1414" s="274"/>
      <c r="D1414" s="274"/>
      <c r="E1414" s="274"/>
      <c r="F1414" s="274"/>
      <c r="G1414" s="274"/>
      <c r="H1414" s="274"/>
      <c r="I1414" s="274"/>
      <c r="J1414" s="274"/>
    </row>
    <row r="1415" spans="1:10" s="1" customFormat="1">
      <c r="A1415" s="274"/>
      <c r="B1415" s="274"/>
      <c r="C1415" s="274"/>
      <c r="D1415" s="274"/>
      <c r="E1415" s="274"/>
      <c r="F1415" s="274"/>
      <c r="G1415" s="274"/>
      <c r="H1415" s="274"/>
      <c r="I1415" s="274"/>
      <c r="J1415" s="274"/>
    </row>
    <row r="1416" spans="1:10" s="1" customFormat="1">
      <c r="A1416" s="274"/>
      <c r="B1416" s="274"/>
      <c r="C1416" s="274"/>
      <c r="D1416" s="274"/>
      <c r="E1416" s="274"/>
      <c r="F1416" s="274"/>
      <c r="G1416" s="274"/>
      <c r="H1416" s="274"/>
      <c r="I1416" s="274"/>
      <c r="J1416" s="274"/>
    </row>
    <row r="1417" spans="1:10" s="1" customFormat="1">
      <c r="A1417" s="274"/>
      <c r="B1417" s="274"/>
      <c r="C1417" s="274"/>
      <c r="D1417" s="274"/>
      <c r="E1417" s="274"/>
      <c r="F1417" s="274"/>
      <c r="G1417" s="274"/>
      <c r="H1417" s="274"/>
      <c r="I1417" s="274"/>
      <c r="J1417" s="274"/>
    </row>
    <row r="1418" spans="1:10" s="1" customFormat="1">
      <c r="A1418" s="274"/>
      <c r="B1418" s="274"/>
      <c r="C1418" s="274"/>
      <c r="D1418" s="274"/>
      <c r="E1418" s="274"/>
      <c r="F1418" s="274"/>
      <c r="G1418" s="274"/>
      <c r="H1418" s="274"/>
      <c r="I1418" s="274"/>
      <c r="J1418" s="274"/>
    </row>
    <row r="1419" spans="1:10" s="1" customFormat="1">
      <c r="A1419" s="274"/>
      <c r="B1419" s="274"/>
      <c r="C1419" s="274"/>
      <c r="D1419" s="274"/>
      <c r="E1419" s="274"/>
      <c r="F1419" s="274"/>
      <c r="G1419" s="274"/>
      <c r="H1419" s="274"/>
      <c r="I1419" s="274"/>
      <c r="J1419" s="274"/>
    </row>
    <row r="1420" spans="1:10" s="1" customFormat="1">
      <c r="A1420" s="274"/>
      <c r="B1420" s="274"/>
      <c r="C1420" s="274"/>
      <c r="D1420" s="274"/>
      <c r="E1420" s="274"/>
      <c r="F1420" s="274"/>
      <c r="G1420" s="274"/>
      <c r="H1420" s="274"/>
      <c r="I1420" s="274"/>
      <c r="J1420" s="274"/>
    </row>
    <row r="1421" spans="1:10" s="1" customFormat="1">
      <c r="A1421" s="274"/>
      <c r="B1421" s="274"/>
      <c r="C1421" s="274"/>
      <c r="D1421" s="274"/>
      <c r="E1421" s="274"/>
      <c r="F1421" s="274"/>
      <c r="G1421" s="274"/>
      <c r="H1421" s="274"/>
      <c r="I1421" s="274"/>
      <c r="J1421" s="274"/>
    </row>
    <row r="1422" spans="1:10" s="1" customFormat="1">
      <c r="A1422" s="274"/>
      <c r="B1422" s="274"/>
      <c r="C1422" s="274"/>
      <c r="D1422" s="274"/>
      <c r="E1422" s="274"/>
      <c r="F1422" s="274"/>
      <c r="G1422" s="274"/>
      <c r="H1422" s="274"/>
      <c r="I1422" s="274"/>
      <c r="J1422" s="274"/>
    </row>
    <row r="1423" spans="1:10" s="1" customFormat="1">
      <c r="A1423" s="274"/>
      <c r="B1423" s="274"/>
      <c r="C1423" s="274"/>
      <c r="D1423" s="274"/>
      <c r="E1423" s="274"/>
      <c r="F1423" s="274"/>
      <c r="G1423" s="274"/>
      <c r="H1423" s="274"/>
      <c r="I1423" s="274"/>
      <c r="J1423" s="274"/>
    </row>
    <row r="1424" spans="1:10" s="1" customFormat="1">
      <c r="A1424" s="274"/>
      <c r="B1424" s="274"/>
      <c r="C1424" s="274"/>
      <c r="D1424" s="274"/>
      <c r="E1424" s="274"/>
      <c r="F1424" s="274"/>
      <c r="G1424" s="274"/>
      <c r="H1424" s="274"/>
      <c r="I1424" s="274"/>
      <c r="J1424" s="274"/>
    </row>
    <row r="1425" spans="1:10" s="1" customFormat="1">
      <c r="A1425" s="274"/>
      <c r="B1425" s="274"/>
      <c r="C1425" s="274"/>
      <c r="D1425" s="274"/>
      <c r="E1425" s="274"/>
      <c r="F1425" s="274"/>
      <c r="G1425" s="274"/>
      <c r="H1425" s="274"/>
      <c r="I1425" s="274"/>
      <c r="J1425" s="274"/>
    </row>
    <row r="1426" spans="1:10" s="1" customFormat="1">
      <c r="A1426" s="274"/>
      <c r="B1426" s="274"/>
      <c r="C1426" s="274"/>
      <c r="D1426" s="274"/>
      <c r="E1426" s="274"/>
      <c r="F1426" s="274"/>
      <c r="G1426" s="274"/>
      <c r="H1426" s="274"/>
      <c r="I1426" s="274"/>
      <c r="J1426" s="274"/>
    </row>
    <row r="1427" spans="1:10" s="1" customFormat="1">
      <c r="A1427" s="274"/>
      <c r="B1427" s="274"/>
      <c r="C1427" s="274"/>
      <c r="D1427" s="274"/>
      <c r="E1427" s="274"/>
      <c r="F1427" s="274"/>
      <c r="G1427" s="274"/>
      <c r="H1427" s="274"/>
      <c r="I1427" s="274"/>
      <c r="J1427" s="274"/>
    </row>
    <row r="1428" spans="1:10" s="1" customFormat="1">
      <c r="A1428" s="274"/>
      <c r="B1428" s="274"/>
      <c r="C1428" s="274"/>
      <c r="D1428" s="274"/>
      <c r="E1428" s="274"/>
      <c r="F1428" s="274"/>
      <c r="G1428" s="274"/>
      <c r="H1428" s="274"/>
      <c r="I1428" s="274"/>
      <c r="J1428" s="274"/>
    </row>
    <row r="1429" spans="1:10" s="1" customFormat="1">
      <c r="A1429" s="274"/>
      <c r="B1429" s="274"/>
      <c r="C1429" s="274"/>
      <c r="D1429" s="274"/>
      <c r="E1429" s="274"/>
      <c r="F1429" s="274"/>
      <c r="G1429" s="274"/>
      <c r="H1429" s="274"/>
      <c r="I1429" s="274"/>
      <c r="J1429" s="274"/>
    </row>
    <row r="1430" spans="1:10" s="1" customFormat="1">
      <c r="A1430" s="274"/>
      <c r="B1430" s="274"/>
      <c r="C1430" s="274"/>
      <c r="D1430" s="274"/>
      <c r="E1430" s="274"/>
      <c r="F1430" s="274"/>
      <c r="G1430" s="274"/>
      <c r="H1430" s="274"/>
      <c r="I1430" s="274"/>
      <c r="J1430" s="274"/>
    </row>
    <row r="1431" spans="1:10" s="1" customFormat="1">
      <c r="A1431" s="274"/>
      <c r="B1431" s="274"/>
      <c r="C1431" s="274"/>
      <c r="D1431" s="274"/>
      <c r="E1431" s="274"/>
      <c r="F1431" s="274"/>
      <c r="G1431" s="274"/>
      <c r="H1431" s="274"/>
      <c r="I1431" s="274"/>
      <c r="J1431" s="274"/>
    </row>
    <row r="1432" spans="1:10" s="1" customFormat="1">
      <c r="A1432" s="274"/>
      <c r="B1432" s="274"/>
      <c r="C1432" s="274"/>
      <c r="D1432" s="274"/>
      <c r="E1432" s="274"/>
      <c r="F1432" s="274"/>
      <c r="G1432" s="274"/>
      <c r="H1432" s="274"/>
      <c r="I1432" s="274"/>
      <c r="J1432" s="274"/>
    </row>
    <row r="1433" spans="1:10" s="1" customFormat="1">
      <c r="A1433" s="274"/>
      <c r="B1433" s="274"/>
      <c r="C1433" s="274"/>
      <c r="D1433" s="274"/>
      <c r="E1433" s="274"/>
      <c r="F1433" s="274"/>
      <c r="G1433" s="274"/>
      <c r="H1433" s="274"/>
      <c r="I1433" s="274"/>
      <c r="J1433" s="274"/>
    </row>
    <row r="1434" spans="1:10" s="1" customFormat="1">
      <c r="A1434" s="274"/>
      <c r="B1434" s="274"/>
      <c r="C1434" s="274"/>
      <c r="D1434" s="274"/>
      <c r="E1434" s="274"/>
      <c r="F1434" s="274"/>
      <c r="G1434" s="274"/>
      <c r="H1434" s="274"/>
      <c r="I1434" s="274"/>
      <c r="J1434" s="274"/>
    </row>
    <row r="1435" spans="1:10" s="1" customFormat="1">
      <c r="A1435" s="274"/>
      <c r="B1435" s="274"/>
      <c r="C1435" s="274"/>
      <c r="D1435" s="274"/>
      <c r="E1435" s="274"/>
      <c r="F1435" s="274"/>
      <c r="G1435" s="274"/>
      <c r="H1435" s="274"/>
      <c r="I1435" s="274"/>
      <c r="J1435" s="274"/>
    </row>
    <row r="1436" spans="1:10" s="1" customFormat="1">
      <c r="A1436" s="274"/>
      <c r="B1436" s="274"/>
      <c r="C1436" s="274"/>
      <c r="D1436" s="274"/>
      <c r="E1436" s="274"/>
      <c r="F1436" s="274"/>
      <c r="G1436" s="274"/>
      <c r="H1436" s="274"/>
      <c r="I1436" s="274"/>
      <c r="J1436" s="274"/>
    </row>
    <row r="1437" spans="1:10" s="1" customFormat="1">
      <c r="A1437" s="274"/>
      <c r="B1437" s="274"/>
      <c r="C1437" s="274"/>
      <c r="D1437" s="274"/>
      <c r="E1437" s="274"/>
      <c r="F1437" s="274"/>
      <c r="G1437" s="274"/>
      <c r="H1437" s="274"/>
      <c r="I1437" s="274"/>
      <c r="J1437" s="274"/>
    </row>
    <row r="1438" spans="1:10" s="1" customFormat="1">
      <c r="A1438" s="274"/>
      <c r="B1438" s="274"/>
      <c r="C1438" s="274"/>
      <c r="D1438" s="274"/>
      <c r="E1438" s="274"/>
      <c r="F1438" s="274"/>
      <c r="G1438" s="274"/>
      <c r="H1438" s="274"/>
      <c r="I1438" s="274"/>
      <c r="J1438" s="274"/>
    </row>
    <row r="1439" spans="1:10" s="1" customFormat="1">
      <c r="A1439" s="274"/>
      <c r="B1439" s="274"/>
      <c r="C1439" s="274"/>
      <c r="D1439" s="274"/>
      <c r="E1439" s="274"/>
      <c r="F1439" s="274"/>
      <c r="G1439" s="274"/>
      <c r="H1439" s="274"/>
      <c r="I1439" s="274"/>
      <c r="J1439" s="274"/>
    </row>
    <row r="1440" spans="1:10" s="1" customFormat="1">
      <c r="A1440" s="274"/>
      <c r="B1440" s="274"/>
      <c r="C1440" s="274"/>
      <c r="D1440" s="274"/>
      <c r="E1440" s="274"/>
      <c r="F1440" s="274"/>
      <c r="G1440" s="274"/>
      <c r="H1440" s="274"/>
      <c r="I1440" s="274"/>
      <c r="J1440" s="274"/>
    </row>
    <row r="1441" spans="1:10" s="1" customFormat="1">
      <c r="A1441" s="274"/>
      <c r="B1441" s="274"/>
      <c r="C1441" s="274"/>
      <c r="D1441" s="274"/>
      <c r="E1441" s="274"/>
      <c r="F1441" s="274"/>
      <c r="G1441" s="274"/>
      <c r="H1441" s="274"/>
      <c r="I1441" s="274"/>
      <c r="J1441" s="274"/>
    </row>
    <row r="1442" spans="1:10" s="1" customFormat="1">
      <c r="A1442" s="274"/>
      <c r="B1442" s="274"/>
      <c r="C1442" s="274"/>
      <c r="D1442" s="274"/>
      <c r="E1442" s="274"/>
      <c r="F1442" s="274"/>
      <c r="G1442" s="274"/>
      <c r="H1442" s="274"/>
      <c r="I1442" s="274"/>
      <c r="J1442" s="274"/>
    </row>
    <row r="1443" spans="1:10" s="1" customFormat="1">
      <c r="A1443" s="274"/>
      <c r="B1443" s="274"/>
      <c r="C1443" s="274"/>
      <c r="D1443" s="274"/>
      <c r="E1443" s="274"/>
      <c r="F1443" s="274"/>
      <c r="G1443" s="274"/>
      <c r="H1443" s="274"/>
      <c r="I1443" s="274"/>
      <c r="J1443" s="274"/>
    </row>
    <row r="1444" spans="1:10" s="1" customFormat="1">
      <c r="A1444" s="274"/>
      <c r="B1444" s="274"/>
      <c r="C1444" s="274"/>
      <c r="D1444" s="274"/>
      <c r="E1444" s="274"/>
      <c r="F1444" s="274"/>
      <c r="G1444" s="274"/>
      <c r="H1444" s="274"/>
      <c r="I1444" s="274"/>
      <c r="J1444" s="274"/>
    </row>
    <row r="1445" spans="1:10" s="1" customFormat="1">
      <c r="A1445" s="274"/>
      <c r="B1445" s="274"/>
      <c r="C1445" s="274"/>
      <c r="D1445" s="274"/>
      <c r="E1445" s="274"/>
      <c r="F1445" s="274"/>
      <c r="G1445" s="274"/>
      <c r="H1445" s="274"/>
      <c r="I1445" s="274"/>
      <c r="J1445" s="274"/>
    </row>
    <row r="1446" spans="1:10" s="1" customFormat="1">
      <c r="A1446" s="274"/>
      <c r="B1446" s="274"/>
      <c r="C1446" s="274"/>
      <c r="D1446" s="274"/>
      <c r="E1446" s="274"/>
      <c r="F1446" s="274"/>
      <c r="G1446" s="274"/>
      <c r="H1446" s="274"/>
      <c r="I1446" s="274"/>
      <c r="J1446" s="274"/>
    </row>
    <row r="1447" spans="1:10" s="1" customFormat="1">
      <c r="A1447" s="274"/>
      <c r="B1447" s="274"/>
      <c r="C1447" s="274"/>
      <c r="D1447" s="274"/>
      <c r="E1447" s="274"/>
      <c r="F1447" s="274"/>
      <c r="G1447" s="274"/>
      <c r="H1447" s="274"/>
      <c r="I1447" s="274"/>
      <c r="J1447" s="274"/>
    </row>
    <row r="1448" spans="1:10" s="1" customFormat="1">
      <c r="A1448" s="274"/>
      <c r="B1448" s="274"/>
      <c r="C1448" s="274"/>
      <c r="D1448" s="274"/>
      <c r="E1448" s="274"/>
      <c r="F1448" s="274"/>
      <c r="G1448" s="274"/>
      <c r="H1448" s="274"/>
      <c r="I1448" s="274"/>
      <c r="J1448" s="274"/>
    </row>
    <row r="1449" spans="1:10" s="1" customFormat="1">
      <c r="A1449" s="274"/>
      <c r="B1449" s="274"/>
      <c r="C1449" s="274"/>
      <c r="D1449" s="274"/>
      <c r="E1449" s="274"/>
      <c r="F1449" s="274"/>
      <c r="G1449" s="274"/>
      <c r="H1449" s="274"/>
      <c r="I1449" s="274"/>
      <c r="J1449" s="274"/>
    </row>
    <row r="1450" spans="1:10" s="1" customFormat="1">
      <c r="A1450" s="274"/>
      <c r="B1450" s="274"/>
      <c r="C1450" s="274"/>
      <c r="D1450" s="274"/>
      <c r="E1450" s="274"/>
      <c r="F1450" s="274"/>
      <c r="G1450" s="274"/>
      <c r="H1450" s="274"/>
      <c r="I1450" s="274"/>
      <c r="J1450" s="274"/>
    </row>
    <row r="1451" spans="1:10" s="1" customFormat="1">
      <c r="A1451" s="274"/>
      <c r="B1451" s="274"/>
      <c r="C1451" s="274"/>
      <c r="D1451" s="274"/>
      <c r="E1451" s="274"/>
      <c r="F1451" s="274"/>
      <c r="G1451" s="274"/>
      <c r="H1451" s="274"/>
      <c r="I1451" s="274"/>
      <c r="J1451" s="274"/>
    </row>
    <row r="1452" spans="1:10" s="1" customFormat="1">
      <c r="A1452" s="274"/>
      <c r="B1452" s="274"/>
      <c r="C1452" s="274"/>
      <c r="D1452" s="274"/>
      <c r="E1452" s="274"/>
      <c r="F1452" s="274"/>
      <c r="G1452" s="274"/>
      <c r="H1452" s="274"/>
      <c r="I1452" s="274"/>
      <c r="J1452" s="274"/>
    </row>
    <row r="1453" spans="1:10" s="1" customFormat="1">
      <c r="A1453" s="274"/>
      <c r="B1453" s="274"/>
      <c r="C1453" s="274"/>
      <c r="D1453" s="274"/>
      <c r="E1453" s="274"/>
      <c r="F1453" s="274"/>
      <c r="G1453" s="274"/>
      <c r="H1453" s="274"/>
      <c r="I1453" s="274"/>
      <c r="J1453" s="274"/>
    </row>
    <row r="1454" spans="1:10" s="1" customFormat="1">
      <c r="A1454" s="274"/>
      <c r="B1454" s="274"/>
      <c r="C1454" s="274"/>
      <c r="D1454" s="274"/>
      <c r="E1454" s="274"/>
      <c r="F1454" s="274"/>
      <c r="G1454" s="274"/>
      <c r="H1454" s="274"/>
      <c r="I1454" s="274"/>
      <c r="J1454" s="274"/>
    </row>
    <row r="1455" spans="1:10" s="1" customFormat="1">
      <c r="A1455" s="274"/>
      <c r="B1455" s="274"/>
      <c r="C1455" s="274"/>
      <c r="D1455" s="274"/>
      <c r="E1455" s="274"/>
      <c r="F1455" s="274"/>
      <c r="G1455" s="274"/>
      <c r="H1455" s="274"/>
      <c r="I1455" s="274"/>
      <c r="J1455" s="274"/>
    </row>
    <row r="1456" spans="1:10" s="1" customFormat="1">
      <c r="A1456" s="274"/>
      <c r="B1456" s="274"/>
      <c r="C1456" s="274"/>
      <c r="D1456" s="274"/>
      <c r="E1456" s="274"/>
      <c r="F1456" s="274"/>
      <c r="G1456" s="274"/>
      <c r="H1456" s="274"/>
      <c r="I1456" s="274"/>
      <c r="J1456" s="274"/>
    </row>
    <row r="1457" spans="1:10" s="1" customFormat="1">
      <c r="A1457" s="274"/>
      <c r="B1457" s="274"/>
      <c r="C1457" s="274"/>
      <c r="D1457" s="274"/>
      <c r="E1457" s="274"/>
      <c r="F1457" s="274"/>
      <c r="G1457" s="274"/>
      <c r="H1457" s="274"/>
      <c r="I1457" s="274"/>
      <c r="J1457" s="274"/>
    </row>
    <row r="1458" spans="1:10" s="1" customFormat="1">
      <c r="A1458" s="274"/>
      <c r="B1458" s="274"/>
      <c r="C1458" s="274"/>
      <c r="D1458" s="274"/>
      <c r="E1458" s="274"/>
      <c r="F1458" s="274"/>
      <c r="G1458" s="274"/>
      <c r="H1458" s="274"/>
      <c r="I1458" s="274"/>
      <c r="J1458" s="274"/>
    </row>
    <row r="1459" spans="1:10" s="1" customFormat="1">
      <c r="A1459" s="274"/>
      <c r="B1459" s="274"/>
      <c r="C1459" s="274"/>
      <c r="D1459" s="274"/>
      <c r="E1459" s="274"/>
      <c r="F1459" s="274"/>
      <c r="G1459" s="274"/>
      <c r="H1459" s="274"/>
      <c r="I1459" s="274"/>
      <c r="J1459" s="274"/>
    </row>
    <row r="1460" spans="1:10" s="1" customFormat="1">
      <c r="A1460" s="274"/>
      <c r="B1460" s="274"/>
      <c r="C1460" s="274"/>
      <c r="D1460" s="274"/>
      <c r="E1460" s="274"/>
      <c r="F1460" s="274"/>
      <c r="G1460" s="274"/>
      <c r="H1460" s="274"/>
      <c r="I1460" s="274"/>
      <c r="J1460" s="274"/>
    </row>
    <row r="1461" spans="1:10" s="1" customFormat="1">
      <c r="A1461" s="274"/>
      <c r="B1461" s="274"/>
      <c r="C1461" s="274"/>
      <c r="D1461" s="274"/>
      <c r="E1461" s="274"/>
      <c r="F1461" s="274"/>
      <c r="G1461" s="274"/>
      <c r="H1461" s="274"/>
      <c r="I1461" s="274"/>
      <c r="J1461" s="274"/>
    </row>
    <row r="1462" spans="1:10" s="1" customFormat="1">
      <c r="A1462" s="274"/>
      <c r="B1462" s="274"/>
      <c r="C1462" s="274"/>
      <c r="D1462" s="274"/>
      <c r="E1462" s="274"/>
      <c r="F1462" s="274"/>
      <c r="G1462" s="274"/>
      <c r="H1462" s="274"/>
      <c r="I1462" s="274"/>
      <c r="J1462" s="274"/>
    </row>
    <row r="1463" spans="1:10" s="1" customFormat="1">
      <c r="A1463" s="274"/>
      <c r="B1463" s="274"/>
      <c r="C1463" s="274"/>
      <c r="D1463" s="274"/>
      <c r="E1463" s="274"/>
      <c r="F1463" s="274"/>
      <c r="G1463" s="274"/>
      <c r="H1463" s="274"/>
      <c r="I1463" s="274"/>
      <c r="J1463" s="274"/>
    </row>
    <row r="1464" spans="1:10" s="1" customFormat="1">
      <c r="A1464" s="274"/>
      <c r="B1464" s="274"/>
      <c r="C1464" s="274"/>
      <c r="D1464" s="274"/>
      <c r="E1464" s="274"/>
      <c r="F1464" s="274"/>
      <c r="G1464" s="274"/>
      <c r="H1464" s="274"/>
      <c r="I1464" s="274"/>
      <c r="J1464" s="274"/>
    </row>
    <row r="1465" spans="1:10" s="1" customFormat="1">
      <c r="A1465" s="274"/>
      <c r="B1465" s="274"/>
      <c r="C1465" s="274"/>
      <c r="D1465" s="274"/>
      <c r="E1465" s="274"/>
      <c r="F1465" s="274"/>
      <c r="G1465" s="274"/>
      <c r="H1465" s="274"/>
      <c r="I1465" s="274"/>
      <c r="J1465" s="274"/>
    </row>
    <row r="1466" spans="1:10" s="1" customFormat="1">
      <c r="A1466" s="274"/>
      <c r="B1466" s="274"/>
      <c r="C1466" s="274"/>
      <c r="D1466" s="274"/>
      <c r="E1466" s="274"/>
      <c r="F1466" s="274"/>
      <c r="G1466" s="274"/>
      <c r="H1466" s="274"/>
      <c r="I1466" s="274"/>
      <c r="J1466" s="274"/>
    </row>
    <row r="1467" spans="1:10" s="1" customFormat="1">
      <c r="A1467" s="274"/>
      <c r="B1467" s="274"/>
      <c r="C1467" s="274"/>
      <c r="D1467" s="274"/>
      <c r="E1467" s="274"/>
      <c r="F1467" s="274"/>
      <c r="G1467" s="274"/>
      <c r="H1467" s="274"/>
      <c r="I1467" s="274"/>
      <c r="J1467" s="274"/>
    </row>
    <row r="1468" spans="1:10" s="1" customFormat="1">
      <c r="A1468" s="274"/>
      <c r="B1468" s="274"/>
      <c r="C1468" s="274"/>
      <c r="D1468" s="274"/>
      <c r="E1468" s="274"/>
      <c r="F1468" s="274"/>
      <c r="G1468" s="274"/>
      <c r="H1468" s="274"/>
      <c r="I1468" s="274"/>
      <c r="J1468" s="274"/>
    </row>
    <row r="1469" spans="1:10" s="1" customFormat="1">
      <c r="A1469" s="274"/>
      <c r="B1469" s="274"/>
      <c r="C1469" s="274"/>
      <c r="D1469" s="274"/>
      <c r="E1469" s="274"/>
      <c r="F1469" s="274"/>
      <c r="G1469" s="274"/>
      <c r="H1469" s="274"/>
      <c r="I1469" s="274"/>
      <c r="J1469" s="274"/>
    </row>
    <row r="1470" spans="1:10" s="1" customFormat="1">
      <c r="A1470" s="274"/>
      <c r="B1470" s="274"/>
      <c r="C1470" s="274"/>
      <c r="D1470" s="274"/>
      <c r="E1470" s="274"/>
      <c r="F1470" s="274"/>
      <c r="G1470" s="274"/>
      <c r="H1470" s="274"/>
      <c r="I1470" s="274"/>
      <c r="J1470" s="274"/>
    </row>
    <row r="1471" spans="1:10" s="1" customFormat="1">
      <c r="A1471" s="274"/>
      <c r="B1471" s="274"/>
      <c r="C1471" s="274"/>
      <c r="D1471" s="274"/>
      <c r="E1471" s="274"/>
      <c r="F1471" s="274"/>
      <c r="G1471" s="274"/>
      <c r="H1471" s="274"/>
      <c r="I1471" s="274"/>
      <c r="J1471" s="274"/>
    </row>
    <row r="1472" spans="1:10" s="1" customFormat="1">
      <c r="A1472" s="274"/>
      <c r="B1472" s="274"/>
      <c r="C1472" s="274"/>
      <c r="D1472" s="274"/>
      <c r="E1472" s="274"/>
      <c r="F1472" s="274"/>
      <c r="G1472" s="274"/>
      <c r="H1472" s="274"/>
      <c r="I1472" s="274"/>
      <c r="J1472" s="274"/>
    </row>
    <row r="1473" spans="1:10" s="1" customFormat="1">
      <c r="A1473" s="274"/>
      <c r="B1473" s="274"/>
      <c r="C1473" s="274"/>
      <c r="D1473" s="274"/>
      <c r="E1473" s="274"/>
      <c r="F1473" s="274"/>
      <c r="G1473" s="274"/>
      <c r="H1473" s="274"/>
      <c r="I1473" s="274"/>
      <c r="J1473" s="274"/>
    </row>
    <row r="1474" spans="1:10" s="1" customFormat="1">
      <c r="A1474" s="274"/>
      <c r="B1474" s="274"/>
      <c r="C1474" s="274"/>
      <c r="D1474" s="274"/>
      <c r="E1474" s="274"/>
      <c r="F1474" s="274"/>
      <c r="G1474" s="274"/>
      <c r="H1474" s="274"/>
      <c r="I1474" s="274"/>
      <c r="J1474" s="274"/>
    </row>
    <row r="1475" spans="1:10" s="1" customFormat="1">
      <c r="A1475" s="274"/>
      <c r="B1475" s="274"/>
      <c r="C1475" s="274"/>
      <c r="D1475" s="274"/>
      <c r="E1475" s="274"/>
      <c r="F1475" s="274"/>
      <c r="G1475" s="274"/>
      <c r="H1475" s="274"/>
      <c r="I1475" s="274"/>
      <c r="J1475" s="274"/>
    </row>
    <row r="1476" spans="1:10" s="1" customFormat="1">
      <c r="A1476" s="274"/>
      <c r="B1476" s="274"/>
      <c r="C1476" s="274"/>
      <c r="D1476" s="274"/>
      <c r="E1476" s="274"/>
      <c r="F1476" s="274"/>
      <c r="G1476" s="274"/>
      <c r="H1476" s="274"/>
      <c r="I1476" s="274"/>
      <c r="J1476" s="274"/>
    </row>
    <row r="1477" spans="1:10" s="1" customFormat="1">
      <c r="A1477" s="274"/>
      <c r="B1477" s="274"/>
      <c r="C1477" s="274"/>
      <c r="D1477" s="274"/>
      <c r="E1477" s="274"/>
      <c r="F1477" s="274"/>
      <c r="G1477" s="274"/>
      <c r="H1477" s="274"/>
      <c r="I1477" s="274"/>
      <c r="J1477" s="274"/>
    </row>
    <row r="1478" spans="1:10" s="1" customFormat="1">
      <c r="A1478" s="274"/>
      <c r="B1478" s="274"/>
      <c r="C1478" s="274"/>
      <c r="D1478" s="274"/>
      <c r="E1478" s="274"/>
      <c r="F1478" s="274"/>
      <c r="G1478" s="274"/>
      <c r="H1478" s="274"/>
      <c r="I1478" s="274"/>
      <c r="J1478" s="274"/>
    </row>
    <row r="1479" spans="1:10" s="1" customFormat="1">
      <c r="A1479" s="274"/>
      <c r="B1479" s="274"/>
      <c r="C1479" s="274"/>
      <c r="D1479" s="274"/>
      <c r="E1479" s="274"/>
      <c r="F1479" s="274"/>
      <c r="G1479" s="274"/>
      <c r="H1479" s="274"/>
      <c r="I1479" s="274"/>
      <c r="J1479" s="274"/>
    </row>
    <row r="1480" spans="1:10" s="1" customFormat="1">
      <c r="A1480" s="274"/>
      <c r="B1480" s="274"/>
      <c r="C1480" s="274"/>
      <c r="D1480" s="274"/>
      <c r="E1480" s="274"/>
      <c r="F1480" s="274"/>
      <c r="G1480" s="274"/>
      <c r="H1480" s="274"/>
      <c r="I1480" s="274"/>
      <c r="J1480" s="274"/>
    </row>
    <row r="1481" spans="1:10" s="1" customFormat="1">
      <c r="A1481" s="274"/>
      <c r="B1481" s="274"/>
      <c r="C1481" s="274"/>
      <c r="D1481" s="274"/>
      <c r="E1481" s="274"/>
      <c r="F1481" s="274"/>
      <c r="G1481" s="274"/>
      <c r="H1481" s="274"/>
      <c r="I1481" s="274"/>
      <c r="J1481" s="274"/>
    </row>
    <row r="1482" spans="1:10" s="1" customFormat="1">
      <c r="A1482" s="274"/>
      <c r="B1482" s="274"/>
      <c r="C1482" s="274"/>
      <c r="D1482" s="274"/>
      <c r="E1482" s="274"/>
      <c r="F1482" s="274"/>
      <c r="G1482" s="274"/>
      <c r="H1482" s="274"/>
      <c r="I1482" s="274"/>
      <c r="J1482" s="274"/>
    </row>
    <row r="1483" spans="1:10" s="1" customFormat="1">
      <c r="A1483" s="274"/>
      <c r="B1483" s="274"/>
      <c r="C1483" s="274"/>
      <c r="D1483" s="274"/>
      <c r="E1483" s="274"/>
      <c r="F1483" s="274"/>
      <c r="G1483" s="274"/>
      <c r="H1483" s="274"/>
      <c r="I1483" s="274"/>
      <c r="J1483" s="274"/>
    </row>
    <row r="1484" spans="1:10" s="1" customFormat="1">
      <c r="A1484" s="274"/>
      <c r="B1484" s="274"/>
      <c r="C1484" s="274"/>
      <c r="D1484" s="274"/>
      <c r="E1484" s="274"/>
      <c r="F1484" s="274"/>
      <c r="G1484" s="274"/>
      <c r="H1484" s="274"/>
      <c r="I1484" s="274"/>
      <c r="J1484" s="274"/>
    </row>
    <row r="1485" spans="1:10" s="1" customFormat="1">
      <c r="A1485" s="274"/>
      <c r="B1485" s="274"/>
      <c r="C1485" s="274"/>
      <c r="D1485" s="274"/>
      <c r="E1485" s="274"/>
      <c r="F1485" s="274"/>
      <c r="G1485" s="274"/>
      <c r="H1485" s="274"/>
      <c r="I1485" s="274"/>
      <c r="J1485" s="274"/>
    </row>
    <row r="1486" spans="1:10" s="1" customFormat="1">
      <c r="A1486" s="274"/>
      <c r="B1486" s="274"/>
      <c r="C1486" s="274"/>
      <c r="D1486" s="274"/>
      <c r="E1486" s="274"/>
      <c r="F1486" s="274"/>
      <c r="G1486" s="274"/>
      <c r="H1486" s="274"/>
      <c r="I1486" s="274"/>
      <c r="J1486" s="274"/>
    </row>
    <row r="1487" spans="1:10" s="1" customFormat="1">
      <c r="A1487" s="274"/>
      <c r="B1487" s="274"/>
      <c r="C1487" s="274"/>
      <c r="D1487" s="274"/>
      <c r="E1487" s="274"/>
      <c r="F1487" s="274"/>
      <c r="G1487" s="274"/>
      <c r="H1487" s="274"/>
      <c r="I1487" s="274"/>
      <c r="J1487" s="274"/>
    </row>
    <row r="1488" spans="1:10" s="1" customFormat="1">
      <c r="A1488" s="274"/>
      <c r="B1488" s="274"/>
      <c r="C1488" s="274"/>
      <c r="D1488" s="274"/>
      <c r="E1488" s="274"/>
      <c r="F1488" s="274"/>
      <c r="G1488" s="274"/>
      <c r="H1488" s="274"/>
      <c r="I1488" s="274"/>
      <c r="J1488" s="274"/>
    </row>
    <row r="1489" spans="1:10" s="1" customFormat="1">
      <c r="A1489" s="274"/>
      <c r="B1489" s="274"/>
      <c r="C1489" s="274"/>
      <c r="D1489" s="274"/>
      <c r="E1489" s="274"/>
      <c r="F1489" s="274"/>
      <c r="G1489" s="274"/>
      <c r="H1489" s="274"/>
      <c r="I1489" s="274"/>
      <c r="J1489" s="274"/>
    </row>
    <row r="1490" spans="1:10" s="1" customFormat="1">
      <c r="A1490" s="274"/>
      <c r="B1490" s="274"/>
      <c r="C1490" s="274"/>
      <c r="D1490" s="274"/>
      <c r="E1490" s="274"/>
      <c r="F1490" s="274"/>
      <c r="G1490" s="274"/>
      <c r="H1490" s="274"/>
      <c r="I1490" s="274"/>
      <c r="J1490" s="274"/>
    </row>
    <row r="1491" spans="1:10" s="1" customFormat="1">
      <c r="A1491" s="274"/>
      <c r="B1491" s="274"/>
      <c r="C1491" s="274"/>
      <c r="D1491" s="274"/>
      <c r="E1491" s="274"/>
      <c r="F1491" s="274"/>
      <c r="G1491" s="274"/>
      <c r="H1491" s="274"/>
      <c r="I1491" s="274"/>
      <c r="J1491" s="274"/>
    </row>
    <row r="1492" spans="1:10" s="1" customFormat="1">
      <c r="A1492" s="274"/>
      <c r="B1492" s="274"/>
      <c r="C1492" s="274"/>
      <c r="D1492" s="274"/>
      <c r="E1492" s="274"/>
      <c r="F1492" s="274"/>
      <c r="G1492" s="274"/>
      <c r="H1492" s="274"/>
      <c r="I1492" s="274"/>
      <c r="J1492" s="274"/>
    </row>
    <row r="1493" spans="1:10" s="1" customFormat="1">
      <c r="A1493" s="274"/>
      <c r="B1493" s="274"/>
      <c r="C1493" s="274"/>
      <c r="D1493" s="274"/>
      <c r="E1493" s="274"/>
      <c r="F1493" s="274"/>
      <c r="G1493" s="274"/>
      <c r="H1493" s="274"/>
      <c r="I1493" s="274"/>
      <c r="J1493" s="274"/>
    </row>
    <row r="1494" spans="1:10" s="1" customFormat="1">
      <c r="A1494" s="274"/>
      <c r="B1494" s="274"/>
      <c r="C1494" s="274"/>
      <c r="D1494" s="274"/>
      <c r="E1494" s="274"/>
      <c r="F1494" s="274"/>
      <c r="G1494" s="274"/>
      <c r="H1494" s="274"/>
      <c r="I1494" s="274"/>
      <c r="J1494" s="274"/>
    </row>
    <row r="1495" spans="1:10" s="1" customFormat="1">
      <c r="A1495" s="274"/>
      <c r="B1495" s="274"/>
      <c r="C1495" s="274"/>
      <c r="D1495" s="274"/>
      <c r="E1495" s="274"/>
      <c r="F1495" s="274"/>
      <c r="G1495" s="274"/>
      <c r="H1495" s="274"/>
      <c r="I1495" s="274"/>
      <c r="J1495" s="274"/>
    </row>
    <row r="1496" spans="1:10" s="1" customFormat="1">
      <c r="A1496" s="274"/>
      <c r="B1496" s="274"/>
      <c r="C1496" s="274"/>
      <c r="D1496" s="274"/>
      <c r="E1496" s="274"/>
      <c r="F1496" s="274"/>
      <c r="G1496" s="274"/>
      <c r="H1496" s="274"/>
      <c r="I1496" s="274"/>
      <c r="J1496" s="274"/>
    </row>
    <row r="1497" spans="1:10" s="1" customFormat="1">
      <c r="A1497" s="274"/>
      <c r="B1497" s="274"/>
      <c r="C1497" s="274"/>
      <c r="D1497" s="274"/>
      <c r="E1497" s="274"/>
      <c r="F1497" s="274"/>
      <c r="G1497" s="274"/>
      <c r="H1497" s="274"/>
      <c r="I1497" s="274"/>
      <c r="J1497" s="274"/>
    </row>
    <row r="1498" spans="1:10" s="1" customFormat="1">
      <c r="A1498" s="274"/>
      <c r="B1498" s="274"/>
      <c r="C1498" s="274"/>
      <c r="D1498" s="274"/>
      <c r="E1498" s="274"/>
      <c r="F1498" s="274"/>
      <c r="G1498" s="274"/>
      <c r="H1498" s="274"/>
      <c r="I1498" s="274"/>
      <c r="J1498" s="274"/>
    </row>
    <row r="1499" spans="1:10" s="1" customFormat="1">
      <c r="A1499" s="274"/>
      <c r="B1499" s="274"/>
      <c r="C1499" s="274"/>
      <c r="D1499" s="274"/>
      <c r="E1499" s="274"/>
      <c r="F1499" s="274"/>
      <c r="G1499" s="274"/>
      <c r="H1499" s="274"/>
      <c r="I1499" s="274"/>
      <c r="J1499" s="274"/>
    </row>
    <row r="1500" spans="1:10" s="1" customFormat="1">
      <c r="A1500" s="274"/>
      <c r="B1500" s="274"/>
      <c r="C1500" s="274"/>
      <c r="D1500" s="274"/>
      <c r="E1500" s="274"/>
      <c r="F1500" s="274"/>
      <c r="G1500" s="274"/>
      <c r="H1500" s="274"/>
      <c r="I1500" s="274"/>
      <c r="J1500" s="274"/>
    </row>
    <row r="1501" spans="1:10" s="1" customFormat="1">
      <c r="A1501" s="274"/>
      <c r="B1501" s="274"/>
      <c r="C1501" s="274"/>
      <c r="D1501" s="274"/>
      <c r="E1501" s="274"/>
      <c r="F1501" s="274"/>
      <c r="G1501" s="274"/>
      <c r="H1501" s="274"/>
      <c r="I1501" s="274"/>
      <c r="J1501" s="274"/>
    </row>
    <row r="1502" spans="1:10" s="1" customFormat="1">
      <c r="A1502" s="274"/>
      <c r="B1502" s="274"/>
      <c r="C1502" s="274"/>
      <c r="D1502" s="274"/>
      <c r="E1502" s="274"/>
      <c r="F1502" s="274"/>
      <c r="G1502" s="274"/>
      <c r="H1502" s="274"/>
      <c r="I1502" s="274"/>
      <c r="J1502" s="274"/>
    </row>
    <row r="1503" spans="1:10" s="1" customFormat="1">
      <c r="A1503" s="274"/>
      <c r="B1503" s="274"/>
      <c r="C1503" s="274"/>
      <c r="D1503" s="274"/>
      <c r="E1503" s="274"/>
      <c r="F1503" s="274"/>
      <c r="G1503" s="274"/>
      <c r="H1503" s="274"/>
      <c r="I1503" s="274"/>
      <c r="J1503" s="274"/>
    </row>
    <row r="1504" spans="1:10" s="1" customFormat="1">
      <c r="A1504" s="274"/>
      <c r="B1504" s="274"/>
      <c r="C1504" s="274"/>
      <c r="D1504" s="274"/>
      <c r="E1504" s="274"/>
      <c r="F1504" s="274"/>
      <c r="G1504" s="274"/>
      <c r="H1504" s="274"/>
      <c r="I1504" s="274"/>
      <c r="J1504" s="274"/>
    </row>
    <row r="1505" spans="1:10" s="1" customFormat="1">
      <c r="A1505" s="274"/>
      <c r="B1505" s="274"/>
      <c r="C1505" s="274"/>
      <c r="D1505" s="274"/>
      <c r="E1505" s="274"/>
      <c r="F1505" s="274"/>
      <c r="G1505" s="274"/>
      <c r="H1505" s="274"/>
      <c r="I1505" s="274"/>
      <c r="J1505" s="274"/>
    </row>
    <row r="1506" spans="1:10" s="1" customFormat="1">
      <c r="A1506" s="274"/>
      <c r="B1506" s="274"/>
      <c r="C1506" s="274"/>
      <c r="D1506" s="274"/>
      <c r="E1506" s="274"/>
      <c r="F1506" s="274"/>
      <c r="G1506" s="274"/>
      <c r="H1506" s="274"/>
      <c r="I1506" s="274"/>
      <c r="J1506" s="274"/>
    </row>
    <row r="1507" spans="1:10" s="1" customFormat="1">
      <c r="A1507" s="274"/>
      <c r="B1507" s="274"/>
      <c r="C1507" s="274"/>
      <c r="D1507" s="274"/>
      <c r="E1507" s="274"/>
      <c r="F1507" s="274"/>
      <c r="G1507" s="274"/>
      <c r="H1507" s="274"/>
      <c r="I1507" s="274"/>
      <c r="J1507" s="274"/>
    </row>
    <row r="1508" spans="1:10" s="1" customFormat="1">
      <c r="A1508" s="274"/>
      <c r="B1508" s="274"/>
      <c r="C1508" s="274"/>
      <c r="D1508" s="274"/>
      <c r="E1508" s="274"/>
      <c r="F1508" s="274"/>
      <c r="G1508" s="274"/>
      <c r="H1508" s="274"/>
      <c r="I1508" s="274"/>
      <c r="J1508" s="274"/>
    </row>
    <row r="1509" spans="1:10" s="1" customFormat="1">
      <c r="A1509" s="274"/>
      <c r="B1509" s="274"/>
      <c r="C1509" s="274"/>
      <c r="D1509" s="274"/>
      <c r="E1509" s="274"/>
      <c r="F1509" s="274"/>
      <c r="G1509" s="274"/>
      <c r="H1509" s="274"/>
      <c r="I1509" s="274"/>
      <c r="J1509" s="274"/>
    </row>
    <row r="1510" spans="1:10" s="1" customFormat="1">
      <c r="A1510" s="274"/>
      <c r="B1510" s="274"/>
      <c r="C1510" s="274"/>
      <c r="D1510" s="274"/>
      <c r="E1510" s="274"/>
      <c r="F1510" s="274"/>
      <c r="G1510" s="274"/>
      <c r="H1510" s="274"/>
      <c r="I1510" s="274"/>
      <c r="J1510" s="274"/>
    </row>
    <row r="1511" spans="1:10" s="1" customFormat="1">
      <c r="A1511" s="274"/>
      <c r="B1511" s="274"/>
      <c r="C1511" s="274"/>
      <c r="D1511" s="274"/>
      <c r="E1511" s="274"/>
      <c r="F1511" s="274"/>
      <c r="G1511" s="274"/>
      <c r="H1511" s="274"/>
      <c r="I1511" s="274"/>
      <c r="J1511" s="274"/>
    </row>
    <row r="1512" spans="1:10" s="1" customFormat="1">
      <c r="A1512" s="274"/>
      <c r="B1512" s="274"/>
      <c r="C1512" s="274"/>
      <c r="D1512" s="274"/>
      <c r="E1512" s="274"/>
      <c r="F1512" s="274"/>
      <c r="G1512" s="274"/>
      <c r="H1512" s="274"/>
      <c r="I1512" s="274"/>
      <c r="J1512" s="274"/>
    </row>
    <row r="1513" spans="1:10" s="1" customFormat="1">
      <c r="A1513" s="274"/>
      <c r="B1513" s="274"/>
      <c r="C1513" s="274"/>
      <c r="D1513" s="274"/>
      <c r="E1513" s="274"/>
      <c r="F1513" s="274"/>
      <c r="G1513" s="274"/>
      <c r="H1513" s="274"/>
      <c r="I1513" s="274"/>
      <c r="J1513" s="274"/>
    </row>
    <row r="1514" spans="1:10" s="1" customFormat="1">
      <c r="A1514" s="274"/>
      <c r="B1514" s="274"/>
      <c r="C1514" s="274"/>
      <c r="D1514" s="274"/>
      <c r="E1514" s="274"/>
      <c r="F1514" s="274"/>
      <c r="G1514" s="274"/>
      <c r="H1514" s="274"/>
      <c r="I1514" s="274"/>
      <c r="J1514" s="274"/>
    </row>
    <row r="1515" spans="1:10" s="1" customFormat="1">
      <c r="A1515" s="274"/>
      <c r="B1515" s="274"/>
      <c r="C1515" s="274"/>
      <c r="D1515" s="274"/>
      <c r="E1515" s="274"/>
      <c r="F1515" s="274"/>
      <c r="G1515" s="274"/>
      <c r="H1515" s="274"/>
      <c r="I1515" s="274"/>
      <c r="J1515" s="274"/>
    </row>
    <row r="1516" spans="1:10" s="1" customFormat="1">
      <c r="A1516" s="274"/>
      <c r="B1516" s="274"/>
      <c r="C1516" s="274"/>
      <c r="D1516" s="274"/>
      <c r="E1516" s="274"/>
      <c r="F1516" s="274"/>
      <c r="G1516" s="274"/>
      <c r="H1516" s="274"/>
      <c r="I1516" s="274"/>
      <c r="J1516" s="274"/>
    </row>
    <row r="1517" spans="1:10" s="1" customFormat="1">
      <c r="A1517" s="274"/>
      <c r="B1517" s="274"/>
      <c r="C1517" s="274"/>
      <c r="D1517" s="274"/>
      <c r="E1517" s="274"/>
      <c r="F1517" s="274"/>
      <c r="G1517" s="274"/>
      <c r="H1517" s="274"/>
      <c r="I1517" s="274"/>
      <c r="J1517" s="274"/>
    </row>
    <row r="1518" spans="1:10" s="1" customFormat="1">
      <c r="A1518" s="274"/>
      <c r="B1518" s="274"/>
      <c r="C1518" s="274"/>
      <c r="D1518" s="274"/>
      <c r="E1518" s="274"/>
      <c r="F1518" s="274"/>
      <c r="G1518" s="274"/>
      <c r="H1518" s="274"/>
      <c r="I1518" s="274"/>
      <c r="J1518" s="274"/>
    </row>
    <row r="1519" spans="1:10" s="1" customFormat="1">
      <c r="A1519" s="274"/>
      <c r="B1519" s="274"/>
      <c r="C1519" s="274"/>
      <c r="D1519" s="274"/>
      <c r="E1519" s="274"/>
      <c r="F1519" s="274"/>
      <c r="G1519" s="274"/>
      <c r="H1519" s="274"/>
      <c r="I1519" s="274"/>
      <c r="J1519" s="274"/>
    </row>
    <row r="1520" spans="1:10" s="1" customFormat="1">
      <c r="A1520" s="274"/>
      <c r="B1520" s="274"/>
      <c r="C1520" s="274"/>
      <c r="D1520" s="274"/>
      <c r="E1520" s="274"/>
      <c r="F1520" s="274"/>
      <c r="G1520" s="274"/>
      <c r="H1520" s="274"/>
      <c r="I1520" s="274"/>
      <c r="J1520" s="274"/>
    </row>
    <row r="1521" spans="1:10" s="1" customFormat="1">
      <c r="A1521" s="274"/>
      <c r="B1521" s="274"/>
      <c r="C1521" s="274"/>
      <c r="D1521" s="274"/>
      <c r="E1521" s="274"/>
      <c r="F1521" s="274"/>
      <c r="G1521" s="274"/>
      <c r="H1521" s="274"/>
      <c r="I1521" s="274"/>
      <c r="J1521" s="274"/>
    </row>
    <row r="1522" spans="1:10" s="1" customFormat="1">
      <c r="A1522" s="274"/>
      <c r="B1522" s="274"/>
      <c r="C1522" s="274"/>
      <c r="D1522" s="274"/>
      <c r="E1522" s="274"/>
      <c r="F1522" s="274"/>
      <c r="G1522" s="274"/>
      <c r="H1522" s="274"/>
      <c r="I1522" s="274"/>
      <c r="J1522" s="274"/>
    </row>
    <row r="1523" spans="1:10" s="1" customFormat="1">
      <c r="A1523" s="274"/>
      <c r="B1523" s="274"/>
      <c r="C1523" s="274"/>
      <c r="D1523" s="274"/>
      <c r="E1523" s="274"/>
      <c r="F1523" s="274"/>
      <c r="G1523" s="274"/>
      <c r="H1523" s="274"/>
      <c r="I1523" s="274"/>
      <c r="J1523" s="274"/>
    </row>
    <row r="1524" spans="1:10" s="1" customFormat="1">
      <c r="A1524" s="274"/>
      <c r="B1524" s="274"/>
      <c r="C1524" s="274"/>
      <c r="D1524" s="274"/>
      <c r="E1524" s="274"/>
      <c r="F1524" s="274"/>
      <c r="G1524" s="274"/>
      <c r="H1524" s="274"/>
      <c r="I1524" s="274"/>
      <c r="J1524" s="274"/>
    </row>
    <row r="1525" spans="1:10" s="1" customFormat="1">
      <c r="A1525" s="274"/>
      <c r="B1525" s="274"/>
      <c r="C1525" s="274"/>
      <c r="D1525" s="274"/>
      <c r="E1525" s="274"/>
      <c r="F1525" s="274"/>
      <c r="G1525" s="274"/>
      <c r="H1525" s="274"/>
      <c r="I1525" s="274"/>
      <c r="J1525" s="274"/>
    </row>
    <row r="1526" spans="1:10" s="1" customFormat="1">
      <c r="A1526" s="274"/>
      <c r="B1526" s="274"/>
      <c r="C1526" s="274"/>
      <c r="D1526" s="274"/>
      <c r="E1526" s="274"/>
      <c r="F1526" s="274"/>
      <c r="G1526" s="274"/>
      <c r="H1526" s="274"/>
      <c r="I1526" s="274"/>
      <c r="J1526" s="274"/>
    </row>
    <row r="1527" spans="1:10" s="1" customFormat="1">
      <c r="A1527" s="274"/>
      <c r="B1527" s="274"/>
      <c r="C1527" s="274"/>
      <c r="D1527" s="274"/>
      <c r="E1527" s="274"/>
      <c r="F1527" s="274"/>
      <c r="G1527" s="274"/>
      <c r="H1527" s="274"/>
      <c r="I1527" s="274"/>
      <c r="J1527" s="274"/>
    </row>
    <row r="1528" spans="1:10" s="1" customFormat="1">
      <c r="A1528" s="274"/>
      <c r="B1528" s="274"/>
      <c r="C1528" s="274"/>
      <c r="D1528" s="274"/>
      <c r="E1528" s="274"/>
      <c r="F1528" s="274"/>
      <c r="G1528" s="274"/>
      <c r="H1528" s="274"/>
      <c r="I1528" s="274"/>
      <c r="J1528" s="274"/>
    </row>
  </sheetData>
  <mergeCells count="8">
    <mergeCell ref="C68:C69"/>
    <mergeCell ref="B72:F72"/>
    <mergeCell ref="A1:J1"/>
    <mergeCell ref="A27:C27"/>
    <mergeCell ref="A38:C38"/>
    <mergeCell ref="A44:C44"/>
    <mergeCell ref="A49:C49"/>
    <mergeCell ref="A58:C58"/>
  </mergeCells>
  <pageMargins left="0.25" right="0.25" top="0.75" bottom="0.75" header="0.3" footer="0.3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25"/>
  <sheetViews>
    <sheetView rightToLeft="1" workbookViewId="0">
      <pane ySplit="2" topLeftCell="A3" activePane="bottomLeft" state="frozen"/>
      <selection pane="bottomLeft" activeCell="H24" sqref="H24"/>
    </sheetView>
  </sheetViews>
  <sheetFormatPr defaultRowHeight="12.75"/>
  <cols>
    <col min="2" max="2" width="9.7109375" customWidth="1"/>
    <col min="3" max="3" width="35.85546875" customWidth="1"/>
    <col min="4" max="5" width="7" customWidth="1"/>
    <col min="6" max="6" width="6.42578125" customWidth="1"/>
    <col min="7" max="7" width="8.42578125" customWidth="1"/>
    <col min="8" max="8" width="8.28515625" customWidth="1"/>
    <col min="9" max="9" width="22.42578125" customWidth="1"/>
  </cols>
  <sheetData>
    <row r="1" spans="1:9" ht="22.5" customHeight="1" thickBot="1">
      <c r="A1" s="414" t="s">
        <v>40</v>
      </c>
      <c r="B1" s="414"/>
      <c r="C1" s="414"/>
      <c r="D1" s="414"/>
      <c r="E1" s="414"/>
      <c r="F1" s="414"/>
      <c r="G1" s="414"/>
      <c r="H1" s="414"/>
      <c r="I1" s="414"/>
    </row>
    <row r="2" spans="1:9" s="72" customFormat="1" ht="60.75" thickBot="1">
      <c r="A2" s="73" t="s">
        <v>0</v>
      </c>
      <c r="B2" s="54" t="s">
        <v>10</v>
      </c>
      <c r="C2" s="55" t="s">
        <v>1</v>
      </c>
      <c r="D2" s="55" t="s">
        <v>2</v>
      </c>
      <c r="E2" s="55" t="s">
        <v>3</v>
      </c>
      <c r="F2" s="55" t="s">
        <v>4</v>
      </c>
      <c r="G2" s="55" t="s">
        <v>13</v>
      </c>
      <c r="H2" s="55" t="s">
        <v>5</v>
      </c>
      <c r="I2" s="76"/>
    </row>
    <row r="3" spans="1:9" s="30" customFormat="1" ht="17.100000000000001" customHeight="1">
      <c r="A3" s="41">
        <v>1</v>
      </c>
      <c r="B3" s="71" t="s">
        <v>36</v>
      </c>
      <c r="C3" s="58" t="s">
        <v>308</v>
      </c>
      <c r="D3" s="59">
        <v>1</v>
      </c>
      <c r="E3" s="59">
        <v>1</v>
      </c>
      <c r="F3" s="56">
        <v>1</v>
      </c>
      <c r="G3" s="38">
        <v>17</v>
      </c>
      <c r="H3" s="38">
        <f>G3*F3*E3</f>
        <v>17</v>
      </c>
      <c r="I3" s="57"/>
    </row>
    <row r="4" spans="1:9" s="30" customFormat="1" ht="17.100000000000001" customHeight="1">
      <c r="A4" s="41">
        <v>2</v>
      </c>
      <c r="B4" s="69" t="s">
        <v>37</v>
      </c>
      <c r="C4" s="62" t="s">
        <v>208</v>
      </c>
      <c r="D4" s="40">
        <v>1</v>
      </c>
      <c r="E4" s="40">
        <v>1</v>
      </c>
      <c r="F4" s="41">
        <v>1</v>
      </c>
      <c r="G4" s="41">
        <v>9.9</v>
      </c>
      <c r="H4" s="41">
        <f>G4*F4*E4</f>
        <v>9.9</v>
      </c>
      <c r="I4" s="39"/>
    </row>
    <row r="5" spans="1:9" s="30" customFormat="1" ht="17.100000000000001" customHeight="1">
      <c r="A5" s="41">
        <v>3</v>
      </c>
      <c r="B5" s="69" t="s">
        <v>27</v>
      </c>
      <c r="C5" s="62" t="s">
        <v>309</v>
      </c>
      <c r="D5" s="40">
        <v>1</v>
      </c>
      <c r="E5" s="40">
        <v>1</v>
      </c>
      <c r="F5" s="41">
        <v>1</v>
      </c>
      <c r="G5" s="41">
        <v>12.7</v>
      </c>
      <c r="H5" s="41">
        <f>G5*F5*E5</f>
        <v>12.7</v>
      </c>
      <c r="I5" s="39"/>
    </row>
    <row r="6" spans="1:9" s="30" customFormat="1" ht="17.100000000000001" customHeight="1">
      <c r="A6" s="41">
        <v>4</v>
      </c>
      <c r="B6" s="69" t="s">
        <v>38</v>
      </c>
      <c r="C6" s="62" t="s">
        <v>205</v>
      </c>
      <c r="D6" s="40">
        <v>1</v>
      </c>
      <c r="E6" s="40">
        <v>1</v>
      </c>
      <c r="F6" s="41">
        <v>1</v>
      </c>
      <c r="G6" s="41">
        <v>12.7</v>
      </c>
      <c r="H6" s="41">
        <v>12.7</v>
      </c>
      <c r="I6" s="39"/>
    </row>
    <row r="7" spans="1:9" s="30" customFormat="1" ht="17.100000000000001" customHeight="1">
      <c r="A7" s="41">
        <v>5</v>
      </c>
      <c r="B7" s="35"/>
      <c r="C7" s="62" t="s">
        <v>208</v>
      </c>
      <c r="D7" s="40">
        <v>1</v>
      </c>
      <c r="E7" s="40">
        <v>1</v>
      </c>
      <c r="F7" s="41">
        <v>1</v>
      </c>
      <c r="G7" s="41">
        <v>6.35</v>
      </c>
      <c r="H7" s="41">
        <f>G7*F7*E7</f>
        <v>6.35</v>
      </c>
      <c r="I7" s="39"/>
    </row>
    <row r="8" spans="1:9" s="30" customFormat="1" ht="17.100000000000001" customHeight="1">
      <c r="A8" s="41">
        <v>6</v>
      </c>
      <c r="B8" s="35"/>
      <c r="C8" s="62" t="s">
        <v>207</v>
      </c>
      <c r="D8" s="40">
        <v>1</v>
      </c>
      <c r="E8" s="40">
        <v>1</v>
      </c>
      <c r="F8" s="41">
        <v>1</v>
      </c>
      <c r="G8" s="41">
        <v>9.9</v>
      </c>
      <c r="H8" s="41">
        <f>G8*F8*E8</f>
        <v>9.9</v>
      </c>
      <c r="I8" s="39"/>
    </row>
    <row r="9" spans="1:9" s="30" customFormat="1" ht="17.100000000000001" customHeight="1">
      <c r="A9" s="41">
        <v>7</v>
      </c>
      <c r="B9" s="44"/>
      <c r="C9" s="62" t="s">
        <v>206</v>
      </c>
      <c r="D9" s="40">
        <v>1</v>
      </c>
      <c r="E9" s="40">
        <v>1</v>
      </c>
      <c r="F9" s="41">
        <v>1</v>
      </c>
      <c r="G9" s="41">
        <v>12.7</v>
      </c>
      <c r="H9" s="41">
        <f>G9*F9*E9</f>
        <v>12.7</v>
      </c>
      <c r="I9" s="39"/>
    </row>
    <row r="10" spans="1:9" s="30" customFormat="1" ht="17.100000000000001" customHeight="1">
      <c r="A10" s="41">
        <v>8</v>
      </c>
      <c r="B10" s="44"/>
      <c r="C10" s="62" t="s">
        <v>310</v>
      </c>
      <c r="D10" s="40">
        <v>1</v>
      </c>
      <c r="E10" s="40">
        <v>1</v>
      </c>
      <c r="F10" s="41">
        <v>1</v>
      </c>
      <c r="G10" s="41">
        <v>9.9</v>
      </c>
      <c r="H10" s="41">
        <f>G10*F10*E10</f>
        <v>9.9</v>
      </c>
      <c r="I10" s="39"/>
    </row>
    <row r="11" spans="1:9" s="30" customFormat="1" ht="17.100000000000001" customHeight="1">
      <c r="A11" s="41">
        <v>9</v>
      </c>
      <c r="B11" s="44"/>
      <c r="C11" s="62" t="s">
        <v>209</v>
      </c>
      <c r="D11" s="40">
        <v>1</v>
      </c>
      <c r="E11" s="40">
        <v>1</v>
      </c>
      <c r="F11" s="41">
        <v>1</v>
      </c>
      <c r="G11" s="41">
        <v>6.35</v>
      </c>
      <c r="H11" s="41">
        <f>G11*F11*E11</f>
        <v>6.35</v>
      </c>
      <c r="I11" s="39"/>
    </row>
    <row r="12" spans="1:9" s="30" customFormat="1">
      <c r="A12" s="41">
        <v>10</v>
      </c>
      <c r="B12" s="44"/>
      <c r="C12" s="62" t="s">
        <v>210</v>
      </c>
      <c r="D12" s="40">
        <v>1</v>
      </c>
      <c r="E12" s="40">
        <v>1</v>
      </c>
      <c r="F12" s="41">
        <v>1</v>
      </c>
      <c r="G12" s="41">
        <v>6.35</v>
      </c>
      <c r="H12" s="41">
        <f t="shared" ref="H12:H23" si="0">G12*F12*E12</f>
        <v>6.35</v>
      </c>
      <c r="I12" s="39"/>
    </row>
    <row r="13" spans="1:9" s="30" customFormat="1" ht="17.100000000000001" customHeight="1">
      <c r="A13" s="41">
        <v>11</v>
      </c>
      <c r="B13" s="44"/>
      <c r="C13" s="62" t="s">
        <v>211</v>
      </c>
      <c r="D13" s="40">
        <v>3</v>
      </c>
      <c r="E13" s="40">
        <v>3</v>
      </c>
      <c r="F13" s="41">
        <v>1</v>
      </c>
      <c r="G13" s="41">
        <v>4.2</v>
      </c>
      <c r="H13" s="41">
        <f t="shared" si="0"/>
        <v>12.600000000000001</v>
      </c>
      <c r="I13" s="39"/>
    </row>
    <row r="14" spans="1:9" s="30" customFormat="1" ht="17.100000000000001" customHeight="1">
      <c r="A14" s="41">
        <v>12</v>
      </c>
      <c r="B14" s="44"/>
      <c r="C14" s="62" t="s">
        <v>211</v>
      </c>
      <c r="D14" s="40">
        <v>2</v>
      </c>
      <c r="E14" s="40">
        <v>2</v>
      </c>
      <c r="F14" s="41">
        <v>1</v>
      </c>
      <c r="G14" s="41">
        <v>4.2</v>
      </c>
      <c r="H14" s="41">
        <f t="shared" si="0"/>
        <v>8.4</v>
      </c>
      <c r="I14" s="39"/>
    </row>
    <row r="15" spans="1:9" s="30" customFormat="1" ht="17.100000000000001" customHeight="1">
      <c r="A15" s="41">
        <v>13</v>
      </c>
      <c r="B15" s="44"/>
      <c r="C15" s="62" t="s">
        <v>212</v>
      </c>
      <c r="D15" s="40">
        <v>3</v>
      </c>
      <c r="E15" s="40">
        <v>3</v>
      </c>
      <c r="F15" s="41">
        <v>1</v>
      </c>
      <c r="G15" s="41">
        <v>6.35</v>
      </c>
      <c r="H15" s="41">
        <f t="shared" si="0"/>
        <v>19.049999999999997</v>
      </c>
      <c r="I15" s="39"/>
    </row>
    <row r="16" spans="1:9" s="30" customFormat="1" ht="17.100000000000001" customHeight="1">
      <c r="A16" s="41">
        <v>14</v>
      </c>
      <c r="B16" s="44"/>
      <c r="C16" s="62" t="s">
        <v>212</v>
      </c>
      <c r="D16" s="40">
        <v>3</v>
      </c>
      <c r="E16" s="40">
        <v>3</v>
      </c>
      <c r="F16" s="41">
        <v>1</v>
      </c>
      <c r="G16" s="41">
        <v>6.35</v>
      </c>
      <c r="H16" s="41">
        <f t="shared" si="0"/>
        <v>19.049999999999997</v>
      </c>
      <c r="I16" s="39"/>
    </row>
    <row r="17" spans="1:9" s="30" customFormat="1" ht="17.100000000000001" customHeight="1">
      <c r="A17" s="41">
        <v>15</v>
      </c>
      <c r="B17" s="44"/>
      <c r="C17" s="62" t="s">
        <v>212</v>
      </c>
      <c r="D17" s="40">
        <v>7</v>
      </c>
      <c r="E17" s="40">
        <v>7</v>
      </c>
      <c r="F17" s="41">
        <v>1</v>
      </c>
      <c r="G17" s="41">
        <v>4.2</v>
      </c>
      <c r="H17" s="41">
        <f t="shared" si="0"/>
        <v>29.400000000000002</v>
      </c>
      <c r="I17" s="39"/>
    </row>
    <row r="18" spans="1:9" s="30" customFormat="1" ht="17.100000000000001" customHeight="1">
      <c r="A18" s="41">
        <v>16</v>
      </c>
      <c r="B18" s="44"/>
      <c r="C18" s="62" t="s">
        <v>213</v>
      </c>
      <c r="D18" s="40">
        <v>2</v>
      </c>
      <c r="E18" s="40">
        <v>2</v>
      </c>
      <c r="F18" s="41">
        <v>1</v>
      </c>
      <c r="G18" s="41">
        <v>6.35</v>
      </c>
      <c r="H18" s="41">
        <f t="shared" si="0"/>
        <v>12.7</v>
      </c>
      <c r="I18" s="39"/>
    </row>
    <row r="19" spans="1:9" s="30" customFormat="1" ht="17.100000000000001" customHeight="1">
      <c r="A19" s="41">
        <v>17</v>
      </c>
      <c r="B19" s="44"/>
      <c r="C19" s="62" t="s">
        <v>213</v>
      </c>
      <c r="D19" s="40">
        <v>2</v>
      </c>
      <c r="E19" s="40">
        <v>2</v>
      </c>
      <c r="F19" s="41">
        <v>1</v>
      </c>
      <c r="G19" s="41">
        <v>6.35</v>
      </c>
      <c r="H19" s="41">
        <f t="shared" si="0"/>
        <v>12.7</v>
      </c>
      <c r="I19" s="39"/>
    </row>
    <row r="20" spans="1:9" s="30" customFormat="1" ht="17.100000000000001" customHeight="1">
      <c r="A20" s="41">
        <v>18</v>
      </c>
      <c r="B20" s="44"/>
      <c r="C20" s="62" t="s">
        <v>214</v>
      </c>
      <c r="D20" s="40">
        <v>3</v>
      </c>
      <c r="E20" s="40">
        <v>3</v>
      </c>
      <c r="F20" s="41">
        <v>1</v>
      </c>
      <c r="G20" s="41">
        <v>6.35</v>
      </c>
      <c r="H20" s="42">
        <f t="shared" si="0"/>
        <v>19.049999999999997</v>
      </c>
      <c r="I20" s="39"/>
    </row>
    <row r="21" spans="1:9" s="30" customFormat="1" ht="17.100000000000001" customHeight="1">
      <c r="A21" s="41">
        <v>19</v>
      </c>
      <c r="B21" s="44"/>
      <c r="C21" s="62" t="s">
        <v>301</v>
      </c>
      <c r="D21" s="40">
        <v>2</v>
      </c>
      <c r="E21" s="40">
        <v>2</v>
      </c>
      <c r="F21" s="41">
        <v>1</v>
      </c>
      <c r="G21" s="41">
        <v>6.35</v>
      </c>
      <c r="H21" s="41">
        <f t="shared" si="0"/>
        <v>12.7</v>
      </c>
      <c r="I21" s="39"/>
    </row>
    <row r="22" spans="1:9" s="30" customFormat="1" ht="17.100000000000001" customHeight="1">
      <c r="A22" s="41">
        <v>21</v>
      </c>
      <c r="B22" s="44"/>
      <c r="C22" s="39" t="s">
        <v>285</v>
      </c>
      <c r="D22" s="41">
        <v>2</v>
      </c>
      <c r="E22" s="41">
        <v>2</v>
      </c>
      <c r="F22" s="41">
        <v>1</v>
      </c>
      <c r="G22" s="41">
        <v>6.35</v>
      </c>
      <c r="H22" s="41">
        <f t="shared" si="0"/>
        <v>12.7</v>
      </c>
      <c r="I22" s="41"/>
    </row>
    <row r="23" spans="1:9" s="30" customFormat="1" ht="17.100000000000001" customHeight="1" thickBot="1">
      <c r="A23" s="41">
        <v>22</v>
      </c>
      <c r="B23" s="44"/>
      <c r="C23" s="65" t="s">
        <v>301</v>
      </c>
      <c r="D23" s="65">
        <v>3</v>
      </c>
      <c r="E23" s="65">
        <v>3</v>
      </c>
      <c r="F23" s="65">
        <v>2</v>
      </c>
      <c r="G23" s="65">
        <v>6.35</v>
      </c>
      <c r="H23" s="104">
        <f t="shared" si="0"/>
        <v>38.099999999999994</v>
      </c>
      <c r="I23" s="65"/>
    </row>
    <row r="24" spans="1:9" s="30" customFormat="1" ht="13.5" thickBot="1">
      <c r="A24" s="45" t="s">
        <v>44</v>
      </c>
      <c r="B24" s="46"/>
      <c r="C24" s="46"/>
      <c r="D24" s="46">
        <f>SUM(D3:D23)</f>
        <v>42</v>
      </c>
      <c r="E24" s="46"/>
      <c r="F24" s="46">
        <f>SUM(F3:F23)</f>
        <v>22</v>
      </c>
      <c r="G24" s="46"/>
      <c r="H24" s="46">
        <f>SUM(H3:H23)</f>
        <v>300.29999999999995</v>
      </c>
      <c r="I24" s="83"/>
    </row>
    <row r="25" spans="1:9" s="30" customFormat="1" ht="13.5" thickBot="1">
      <c r="A25" s="46"/>
      <c r="B25" s="404" t="s">
        <v>9</v>
      </c>
      <c r="C25" s="405"/>
      <c r="D25" s="405"/>
      <c r="E25" s="406"/>
      <c r="F25" s="47"/>
      <c r="G25" s="47"/>
      <c r="H25" s="49">
        <f>H24*1.7</f>
        <v>510.50999999999993</v>
      </c>
      <c r="I25" s="83"/>
    </row>
  </sheetData>
  <mergeCells count="2">
    <mergeCell ref="B25:E25"/>
    <mergeCell ref="A1:I1"/>
  </mergeCells>
  <pageMargins left="0.75" right="0.75" top="1" bottom="1" header="0.5" footer="0.5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11"/>
  <sheetViews>
    <sheetView rightToLeft="1" workbookViewId="0">
      <selection activeCell="H3" sqref="H3:H9"/>
    </sheetView>
  </sheetViews>
  <sheetFormatPr defaultRowHeight="12.75"/>
  <cols>
    <col min="1" max="2" width="8.85546875" style="30" customWidth="1"/>
    <col min="3" max="3" width="11.7109375" style="30" customWidth="1"/>
    <col min="4" max="4" width="28.28515625" style="30" customWidth="1"/>
    <col min="5" max="11" width="8.85546875" style="30" customWidth="1"/>
  </cols>
  <sheetData>
    <row r="1" spans="1:11" ht="21" thickBot="1">
      <c r="A1" s="434" t="s">
        <v>8</v>
      </c>
      <c r="B1" s="434"/>
      <c r="C1" s="434"/>
      <c r="D1" s="434"/>
      <c r="E1" s="434"/>
      <c r="F1" s="434"/>
      <c r="G1" s="434"/>
      <c r="H1" s="434"/>
      <c r="I1" s="434"/>
      <c r="J1" s="434"/>
      <c r="K1" s="434"/>
    </row>
    <row r="2" spans="1:11" ht="60.75" thickBot="1">
      <c r="A2" s="54" t="s">
        <v>0</v>
      </c>
      <c r="B2" s="54" t="s">
        <v>10</v>
      </c>
      <c r="C2" s="148" t="s">
        <v>11</v>
      </c>
      <c r="D2" s="55" t="s">
        <v>1</v>
      </c>
      <c r="E2" s="55"/>
      <c r="F2" s="55" t="s">
        <v>2</v>
      </c>
      <c r="G2" s="55" t="s">
        <v>3</v>
      </c>
      <c r="H2" s="55" t="s">
        <v>4</v>
      </c>
      <c r="I2" s="55" t="s">
        <v>13</v>
      </c>
      <c r="J2" s="55" t="s">
        <v>5</v>
      </c>
      <c r="K2" s="178" t="s">
        <v>12</v>
      </c>
    </row>
    <row r="3" spans="1:11" ht="17.100000000000001" customHeight="1" thickBot="1">
      <c r="A3" s="83">
        <v>1</v>
      </c>
      <c r="B3" s="71" t="s">
        <v>8</v>
      </c>
      <c r="C3" s="431" t="s">
        <v>6</v>
      </c>
      <c r="D3" s="58" t="s">
        <v>215</v>
      </c>
      <c r="E3" s="59"/>
      <c r="F3" s="59">
        <v>1</v>
      </c>
      <c r="G3" s="59">
        <v>1</v>
      </c>
      <c r="H3" s="56">
        <v>1</v>
      </c>
      <c r="I3" s="38">
        <v>17</v>
      </c>
      <c r="J3" s="38">
        <f t="shared" ref="J3:J8" si="0">I3*H3*G3</f>
        <v>17</v>
      </c>
      <c r="K3" s="96"/>
    </row>
    <row r="4" spans="1:11" ht="17.100000000000001" customHeight="1" thickBot="1">
      <c r="A4" s="83">
        <v>2</v>
      </c>
      <c r="B4" s="35"/>
      <c r="C4" s="432"/>
      <c r="D4" s="62" t="s">
        <v>14</v>
      </c>
      <c r="E4" s="40"/>
      <c r="F4" s="40">
        <v>1</v>
      </c>
      <c r="G4" s="40">
        <v>1</v>
      </c>
      <c r="H4" s="41">
        <v>1</v>
      </c>
      <c r="I4" s="41">
        <v>9.9</v>
      </c>
      <c r="J4" s="41">
        <f t="shared" si="0"/>
        <v>9.9</v>
      </c>
      <c r="K4" s="39"/>
    </row>
    <row r="5" spans="1:11" ht="17.100000000000001" customHeight="1" thickBot="1">
      <c r="A5" s="83">
        <v>3</v>
      </c>
      <c r="B5" s="35"/>
      <c r="C5" s="432"/>
      <c r="D5" s="61" t="s">
        <v>216</v>
      </c>
      <c r="E5" s="35"/>
      <c r="F5" s="35">
        <v>1</v>
      </c>
      <c r="G5" s="35">
        <v>1</v>
      </c>
      <c r="H5" s="35">
        <v>1</v>
      </c>
      <c r="I5" s="35">
        <v>12.7</v>
      </c>
      <c r="J5" s="35">
        <f t="shared" si="0"/>
        <v>12.7</v>
      </c>
      <c r="K5" s="81"/>
    </row>
    <row r="6" spans="1:11" ht="17.100000000000001" customHeight="1" thickBot="1">
      <c r="A6" s="83">
        <v>4</v>
      </c>
      <c r="B6" s="44"/>
      <c r="C6" s="44"/>
      <c r="D6" s="62" t="s">
        <v>217</v>
      </c>
      <c r="E6" s="40"/>
      <c r="F6" s="40">
        <v>1</v>
      </c>
      <c r="G6" s="40">
        <v>1</v>
      </c>
      <c r="H6" s="41">
        <v>1</v>
      </c>
      <c r="I6" s="41">
        <v>9.9</v>
      </c>
      <c r="J6" s="41">
        <f t="shared" si="0"/>
        <v>9.9</v>
      </c>
      <c r="K6" s="39"/>
    </row>
    <row r="7" spans="1:11" ht="17.100000000000001" customHeight="1" thickBot="1">
      <c r="A7" s="83">
        <v>5</v>
      </c>
      <c r="B7" s="44"/>
      <c r="C7" s="433"/>
      <c r="D7" s="62" t="s">
        <v>52</v>
      </c>
      <c r="E7" s="40"/>
      <c r="F7" s="40">
        <v>1</v>
      </c>
      <c r="G7" s="40">
        <v>1</v>
      </c>
      <c r="H7" s="41">
        <v>1</v>
      </c>
      <c r="I7" s="41">
        <v>9.9</v>
      </c>
      <c r="J7" s="41">
        <f t="shared" si="0"/>
        <v>9.9</v>
      </c>
      <c r="K7" s="39"/>
    </row>
    <row r="8" spans="1:11" ht="17.100000000000001" customHeight="1" thickBot="1">
      <c r="A8" s="83">
        <v>6</v>
      </c>
      <c r="B8" s="44"/>
      <c r="C8" s="433"/>
      <c r="D8" s="44" t="s">
        <v>23</v>
      </c>
      <c r="E8" s="44"/>
      <c r="F8" s="44">
        <v>2</v>
      </c>
      <c r="G8" s="44">
        <v>2</v>
      </c>
      <c r="H8" s="35">
        <v>1</v>
      </c>
      <c r="I8" s="241">
        <v>4.2</v>
      </c>
      <c r="J8" s="68">
        <f t="shared" si="0"/>
        <v>8.4</v>
      </c>
      <c r="K8" s="243"/>
    </row>
    <row r="9" spans="1:11" ht="17.100000000000001" customHeight="1" thickBot="1">
      <c r="A9" s="83">
        <v>7</v>
      </c>
      <c r="B9" s="44"/>
      <c r="C9" s="44"/>
      <c r="D9" s="117" t="s">
        <v>280</v>
      </c>
      <c r="E9" s="117"/>
      <c r="F9" s="117"/>
      <c r="G9" s="117"/>
      <c r="H9" s="117">
        <v>1</v>
      </c>
      <c r="I9" s="242">
        <v>9</v>
      </c>
      <c r="J9" s="68">
        <v>9</v>
      </c>
      <c r="K9" s="79"/>
    </row>
    <row r="10" spans="1:11" ht="17.100000000000001" customHeight="1" thickBot="1">
      <c r="A10" s="46"/>
      <c r="B10" s="46" t="s">
        <v>5</v>
      </c>
      <c r="C10" s="46"/>
      <c r="D10" s="46"/>
      <c r="E10" s="46"/>
      <c r="F10" s="46">
        <f>SUM(F3:F9)</f>
        <v>7</v>
      </c>
      <c r="G10" s="46"/>
      <c r="H10" s="46">
        <f>SUM(H3:H9)</f>
        <v>7</v>
      </c>
      <c r="I10" s="46"/>
      <c r="J10" s="45">
        <f>SUM(J3:J9)</f>
        <v>76.8</v>
      </c>
      <c r="K10" s="41"/>
    </row>
    <row r="11" spans="1:11" ht="17.100000000000001" customHeight="1" thickBot="1">
      <c r="A11" s="46"/>
      <c r="B11" s="410" t="s">
        <v>9</v>
      </c>
      <c r="C11" s="405"/>
      <c r="D11" s="405"/>
      <c r="E11" s="405"/>
      <c r="F11" s="405"/>
      <c r="G11" s="406"/>
      <c r="H11" s="47"/>
      <c r="I11" s="47"/>
      <c r="J11" s="49">
        <f>J10*1.7</f>
        <v>130.56</v>
      </c>
      <c r="K11" s="117"/>
    </row>
  </sheetData>
  <mergeCells count="4">
    <mergeCell ref="C3:C5"/>
    <mergeCell ref="C7:C8"/>
    <mergeCell ref="B11:G11"/>
    <mergeCell ref="A1:K1"/>
  </mergeCells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J32"/>
  <sheetViews>
    <sheetView rightToLeft="1" workbookViewId="0">
      <pane ySplit="2" topLeftCell="A3" activePane="bottomLeft" state="frozen"/>
      <selection pane="bottomLeft" activeCell="E23" sqref="E23:E28"/>
    </sheetView>
  </sheetViews>
  <sheetFormatPr defaultRowHeight="12.75"/>
  <cols>
    <col min="1" max="1" width="5.7109375" customWidth="1"/>
    <col min="2" max="2" width="9.7109375" customWidth="1"/>
    <col min="3" max="3" width="23.7109375" customWidth="1"/>
    <col min="4" max="4" width="36.28515625" customWidth="1"/>
    <col min="5" max="5" width="7.28515625" customWidth="1"/>
    <col min="6" max="6" width="7.85546875" customWidth="1"/>
    <col min="7" max="7" width="7" customWidth="1"/>
    <col min="10" max="10" width="18.140625" customWidth="1"/>
  </cols>
  <sheetData>
    <row r="1" spans="1:10" ht="21" thickBot="1">
      <c r="A1" s="436" t="s">
        <v>41</v>
      </c>
      <c r="B1" s="436"/>
      <c r="C1" s="436"/>
      <c r="D1" s="436"/>
      <c r="E1" s="436"/>
      <c r="F1" s="436"/>
      <c r="G1" s="436"/>
      <c r="H1" s="436"/>
      <c r="I1" s="436"/>
      <c r="J1" s="436"/>
    </row>
    <row r="2" spans="1:10" ht="60.75" thickBot="1">
      <c r="A2" s="73" t="s">
        <v>0</v>
      </c>
      <c r="B2" s="54" t="s">
        <v>10</v>
      </c>
      <c r="C2" s="73" t="s">
        <v>11</v>
      </c>
      <c r="D2" s="144" t="s">
        <v>1</v>
      </c>
      <c r="E2" s="144" t="s">
        <v>2</v>
      </c>
      <c r="F2" s="144" t="s">
        <v>3</v>
      </c>
      <c r="G2" s="144" t="s">
        <v>4</v>
      </c>
      <c r="H2" s="144" t="s">
        <v>13</v>
      </c>
      <c r="I2" s="144" t="s">
        <v>5</v>
      </c>
      <c r="J2" s="178" t="s">
        <v>12</v>
      </c>
    </row>
    <row r="3" spans="1:10">
      <c r="A3" s="41">
        <v>1</v>
      </c>
      <c r="B3" s="419" t="s">
        <v>33</v>
      </c>
      <c r="C3" s="244" t="s">
        <v>6</v>
      </c>
      <c r="D3" s="245" t="s">
        <v>218</v>
      </c>
      <c r="E3" s="40">
        <v>1</v>
      </c>
      <c r="F3" s="40">
        <v>1</v>
      </c>
      <c r="G3" s="41">
        <v>1</v>
      </c>
      <c r="H3" s="42">
        <v>17</v>
      </c>
      <c r="I3" s="42">
        <f>H3*G3*F3</f>
        <v>17</v>
      </c>
      <c r="J3" s="41"/>
    </row>
    <row r="4" spans="1:10">
      <c r="A4" s="41">
        <v>2</v>
      </c>
      <c r="B4" s="416"/>
      <c r="C4" s="244"/>
      <c r="D4" s="246" t="s">
        <v>51</v>
      </c>
      <c r="E4" s="40">
        <v>1</v>
      </c>
      <c r="F4" s="40">
        <v>1</v>
      </c>
      <c r="G4" s="41">
        <v>1</v>
      </c>
      <c r="H4" s="41">
        <v>9.9</v>
      </c>
      <c r="I4" s="41">
        <f t="shared" ref="I4:I23" si="0">H4*G4*F4</f>
        <v>9.9</v>
      </c>
      <c r="J4" s="39"/>
    </row>
    <row r="5" spans="1:10">
      <c r="A5" s="41">
        <v>3</v>
      </c>
      <c r="B5" s="416"/>
      <c r="C5" s="244"/>
      <c r="D5" s="246" t="s">
        <v>223</v>
      </c>
      <c r="E5" s="40">
        <v>1</v>
      </c>
      <c r="F5" s="40">
        <v>1</v>
      </c>
      <c r="G5" s="41">
        <v>1</v>
      </c>
      <c r="H5" s="41">
        <v>12.7</v>
      </c>
      <c r="I5" s="41">
        <f t="shared" si="0"/>
        <v>12.7</v>
      </c>
      <c r="J5" s="39"/>
    </row>
    <row r="6" spans="1:10">
      <c r="A6" s="41">
        <v>4</v>
      </c>
      <c r="B6" s="416"/>
      <c r="C6" s="244"/>
      <c r="D6" s="246" t="s">
        <v>219</v>
      </c>
      <c r="E6" s="41">
        <v>1</v>
      </c>
      <c r="F6" s="41">
        <v>1</v>
      </c>
      <c r="G6" s="41">
        <v>1</v>
      </c>
      <c r="H6" s="41">
        <v>9.9</v>
      </c>
      <c r="I6" s="41">
        <f t="shared" si="0"/>
        <v>9.9</v>
      </c>
      <c r="J6" s="39"/>
    </row>
    <row r="7" spans="1:10">
      <c r="A7" s="41">
        <v>5</v>
      </c>
      <c r="B7" s="44"/>
      <c r="C7" s="244"/>
      <c r="D7" s="247" t="s">
        <v>275</v>
      </c>
      <c r="E7" s="41">
        <v>1</v>
      </c>
      <c r="F7" s="41">
        <v>1</v>
      </c>
      <c r="G7" s="41">
        <v>1</v>
      </c>
      <c r="H7" s="41">
        <v>6.35</v>
      </c>
      <c r="I7" s="41">
        <f t="shared" si="0"/>
        <v>6.35</v>
      </c>
      <c r="J7" s="39"/>
    </row>
    <row r="8" spans="1:10">
      <c r="A8" s="41"/>
      <c r="B8" s="259"/>
      <c r="C8" s="244"/>
      <c r="D8" s="247"/>
      <c r="E8" s="41"/>
      <c r="F8" s="41"/>
      <c r="G8" s="41"/>
      <c r="H8" s="41"/>
      <c r="I8" s="41"/>
      <c r="J8" s="39"/>
    </row>
    <row r="9" spans="1:10">
      <c r="A9" s="41">
        <v>6</v>
      </c>
      <c r="B9" s="44"/>
      <c r="C9" s="110" t="s">
        <v>17</v>
      </c>
      <c r="D9" s="39" t="s">
        <v>220</v>
      </c>
      <c r="E9" s="40">
        <v>1</v>
      </c>
      <c r="F9" s="40">
        <v>1</v>
      </c>
      <c r="G9" s="41">
        <v>1</v>
      </c>
      <c r="H9" s="41">
        <v>9.9</v>
      </c>
      <c r="I9" s="41">
        <f>H10*G9*F9</f>
        <v>9.9</v>
      </c>
      <c r="J9" s="39"/>
    </row>
    <row r="10" spans="1:10">
      <c r="A10" s="41">
        <v>7</v>
      </c>
      <c r="B10" s="44"/>
      <c r="C10" s="244"/>
      <c r="D10" s="109" t="s">
        <v>29</v>
      </c>
      <c r="E10" s="40">
        <v>1</v>
      </c>
      <c r="F10" s="40">
        <v>1</v>
      </c>
      <c r="G10" s="41">
        <v>1</v>
      </c>
      <c r="H10" s="41">
        <v>9.9</v>
      </c>
      <c r="I10" s="41">
        <f>H12*G10*F10</f>
        <v>9.9</v>
      </c>
      <c r="J10" s="39"/>
    </row>
    <row r="11" spans="1:10">
      <c r="A11" s="41">
        <v>8</v>
      </c>
      <c r="B11" s="44"/>
      <c r="C11" s="244"/>
      <c r="D11" s="246" t="s">
        <v>276</v>
      </c>
      <c r="E11" s="40">
        <v>1</v>
      </c>
      <c r="F11" s="40">
        <v>1</v>
      </c>
      <c r="G11" s="41">
        <v>1</v>
      </c>
      <c r="H11" s="41">
        <v>9.9</v>
      </c>
      <c r="I11" s="41">
        <f>H13*G11*F11</f>
        <v>9.9</v>
      </c>
      <c r="J11" s="39"/>
    </row>
    <row r="12" spans="1:10">
      <c r="A12" s="41">
        <v>9</v>
      </c>
      <c r="B12" s="44"/>
      <c r="C12" s="244"/>
      <c r="D12" s="248" t="s">
        <v>30</v>
      </c>
      <c r="E12" s="40">
        <v>1</v>
      </c>
      <c r="F12" s="40">
        <v>1</v>
      </c>
      <c r="G12" s="41">
        <v>1</v>
      </c>
      <c r="H12" s="41">
        <v>9.9</v>
      </c>
      <c r="I12" s="41">
        <f t="shared" si="0"/>
        <v>9.9</v>
      </c>
      <c r="J12" s="39"/>
    </row>
    <row r="13" spans="1:10" ht="13.5" customHeight="1">
      <c r="A13" s="41">
        <v>10</v>
      </c>
      <c r="B13" s="435"/>
      <c r="C13" s="110"/>
      <c r="D13" s="245" t="s">
        <v>277</v>
      </c>
      <c r="E13" s="41">
        <v>1</v>
      </c>
      <c r="F13" s="41">
        <v>1</v>
      </c>
      <c r="G13" s="41">
        <v>1</v>
      </c>
      <c r="H13" s="41">
        <v>9.9</v>
      </c>
      <c r="I13" s="41">
        <f t="shared" si="0"/>
        <v>9.9</v>
      </c>
      <c r="J13" s="39"/>
    </row>
    <row r="14" spans="1:10" ht="13.5" customHeight="1">
      <c r="A14" s="41">
        <v>11</v>
      </c>
      <c r="B14" s="435"/>
      <c r="C14" s="110"/>
      <c r="D14" s="245" t="s">
        <v>225</v>
      </c>
      <c r="E14" s="41">
        <v>1</v>
      </c>
      <c r="F14" s="41">
        <v>1</v>
      </c>
      <c r="G14" s="41">
        <v>1</v>
      </c>
      <c r="H14" s="41">
        <v>6.35</v>
      </c>
      <c r="I14" s="41">
        <f t="shared" si="0"/>
        <v>6.35</v>
      </c>
      <c r="J14" s="39"/>
    </row>
    <row r="15" spans="1:10" ht="13.5" customHeight="1">
      <c r="A15" s="41">
        <v>12</v>
      </c>
      <c r="B15" s="435"/>
      <c r="C15" s="110"/>
      <c r="D15" s="245" t="s">
        <v>23</v>
      </c>
      <c r="E15" s="41">
        <v>2</v>
      </c>
      <c r="F15" s="41">
        <v>2</v>
      </c>
      <c r="G15" s="41">
        <v>1</v>
      </c>
      <c r="H15" s="41">
        <v>4.2</v>
      </c>
      <c r="I15" s="41">
        <f t="shared" si="0"/>
        <v>8.4</v>
      </c>
      <c r="J15" s="39"/>
    </row>
    <row r="16" spans="1:10" ht="13.5" customHeight="1">
      <c r="A16" s="41">
        <v>13</v>
      </c>
      <c r="B16" s="435"/>
      <c r="C16" s="249"/>
      <c r="D16" s="165" t="s">
        <v>283</v>
      </c>
      <c r="E16" s="41"/>
      <c r="F16" s="41"/>
      <c r="G16" s="41">
        <v>1</v>
      </c>
      <c r="H16" s="42">
        <v>10</v>
      </c>
      <c r="I16" s="42">
        <v>10</v>
      </c>
      <c r="J16" s="41"/>
    </row>
    <row r="17" spans="1:10" ht="13.5" customHeight="1">
      <c r="A17" s="41"/>
      <c r="B17" s="259"/>
      <c r="C17" s="276"/>
      <c r="D17" s="277"/>
      <c r="E17" s="41"/>
      <c r="F17" s="41"/>
      <c r="G17" s="41"/>
      <c r="H17" s="42"/>
      <c r="I17" s="42"/>
      <c r="J17" s="41"/>
    </row>
    <row r="18" spans="1:10">
      <c r="A18" s="41">
        <v>14</v>
      </c>
      <c r="B18" s="44"/>
      <c r="C18" s="250" t="s">
        <v>16</v>
      </c>
      <c r="D18" s="251" t="s">
        <v>221</v>
      </c>
      <c r="E18" s="41">
        <v>1</v>
      </c>
      <c r="F18" s="41">
        <v>1</v>
      </c>
      <c r="G18" s="41">
        <v>1</v>
      </c>
      <c r="H18" s="41">
        <v>9.9</v>
      </c>
      <c r="I18" s="41">
        <f t="shared" si="0"/>
        <v>9.9</v>
      </c>
      <c r="J18" s="39"/>
    </row>
    <row r="19" spans="1:10">
      <c r="A19" s="41"/>
      <c r="B19" s="259"/>
      <c r="C19" s="250"/>
      <c r="D19" s="251"/>
      <c r="E19" s="41"/>
      <c r="F19" s="41"/>
      <c r="G19" s="41"/>
      <c r="H19" s="41"/>
      <c r="I19" s="41"/>
      <c r="J19" s="39"/>
    </row>
    <row r="20" spans="1:10">
      <c r="A20" s="41">
        <v>15</v>
      </c>
      <c r="B20" s="44"/>
      <c r="C20" s="252" t="s">
        <v>224</v>
      </c>
      <c r="D20" s="251" t="s">
        <v>222</v>
      </c>
      <c r="E20" s="41">
        <v>1</v>
      </c>
      <c r="F20" s="41">
        <v>1</v>
      </c>
      <c r="G20" s="41">
        <v>1</v>
      </c>
      <c r="H20" s="41">
        <v>9.9</v>
      </c>
      <c r="I20" s="41">
        <f t="shared" si="0"/>
        <v>9.9</v>
      </c>
      <c r="J20" s="39"/>
    </row>
    <row r="21" spans="1:10">
      <c r="A21" s="41">
        <v>16</v>
      </c>
      <c r="B21" s="44"/>
      <c r="C21" s="253"/>
      <c r="D21" s="254" t="s">
        <v>228</v>
      </c>
      <c r="E21" s="41">
        <v>1</v>
      </c>
      <c r="F21" s="41">
        <v>1</v>
      </c>
      <c r="G21" s="41">
        <v>1</v>
      </c>
      <c r="H21" s="41">
        <v>6.35</v>
      </c>
      <c r="I21" s="41">
        <f t="shared" si="0"/>
        <v>6.35</v>
      </c>
      <c r="J21" s="39"/>
    </row>
    <row r="22" spans="1:10">
      <c r="A22" s="41">
        <v>17</v>
      </c>
      <c r="B22" s="44"/>
      <c r="C22" s="253"/>
      <c r="D22" s="254"/>
      <c r="E22" s="41"/>
      <c r="F22" s="41"/>
      <c r="G22" s="41"/>
      <c r="H22" s="41"/>
      <c r="I22" s="41"/>
      <c r="J22" s="39"/>
    </row>
    <row r="23" spans="1:10">
      <c r="A23" s="41">
        <v>18</v>
      </c>
      <c r="B23" s="44"/>
      <c r="C23" s="110"/>
      <c r="D23" s="62" t="s">
        <v>225</v>
      </c>
      <c r="E23" s="41">
        <v>1</v>
      </c>
      <c r="F23" s="41">
        <v>1</v>
      </c>
      <c r="G23" s="41">
        <v>1</v>
      </c>
      <c r="H23" s="41">
        <v>9.9</v>
      </c>
      <c r="I23" s="41">
        <f t="shared" si="0"/>
        <v>9.9</v>
      </c>
      <c r="J23" s="39" t="s">
        <v>311</v>
      </c>
    </row>
    <row r="24" spans="1:10">
      <c r="A24" s="41">
        <v>19</v>
      </c>
      <c r="B24" s="44"/>
      <c r="C24" s="110"/>
      <c r="D24" s="255" t="s">
        <v>45</v>
      </c>
      <c r="E24" s="41"/>
      <c r="F24" s="41"/>
      <c r="G24" s="41">
        <v>1</v>
      </c>
      <c r="H24" s="41">
        <v>25</v>
      </c>
      <c r="I24" s="41">
        <v>25</v>
      </c>
      <c r="J24" s="39"/>
    </row>
    <row r="25" spans="1:10">
      <c r="A25" s="41">
        <v>20</v>
      </c>
      <c r="B25" s="44"/>
      <c r="C25" s="110" t="s">
        <v>226</v>
      </c>
      <c r="D25" s="245" t="s">
        <v>229</v>
      </c>
      <c r="E25" s="41">
        <v>1</v>
      </c>
      <c r="F25" s="41">
        <v>1</v>
      </c>
      <c r="G25" s="41">
        <v>1</v>
      </c>
      <c r="H25" s="41">
        <v>9.9</v>
      </c>
      <c r="I25" s="41">
        <f>H25*G25*F25</f>
        <v>9.9</v>
      </c>
      <c r="J25" s="39"/>
    </row>
    <row r="26" spans="1:10">
      <c r="A26" s="41">
        <v>21</v>
      </c>
      <c r="B26" s="44"/>
      <c r="C26" s="110"/>
      <c r="D26" s="245" t="s">
        <v>227</v>
      </c>
      <c r="E26" s="41">
        <v>1</v>
      </c>
      <c r="F26" s="41">
        <v>1</v>
      </c>
      <c r="G26" s="41">
        <v>1</v>
      </c>
      <c r="H26" s="41">
        <v>6.35</v>
      </c>
      <c r="I26" s="41">
        <f>H26*G26*F26</f>
        <v>6.35</v>
      </c>
      <c r="J26" s="39"/>
    </row>
    <row r="27" spans="1:10">
      <c r="A27" s="41">
        <v>22</v>
      </c>
      <c r="B27" s="44"/>
      <c r="C27" s="110"/>
      <c r="D27" s="256" t="s">
        <v>23</v>
      </c>
      <c r="E27" s="41">
        <v>2</v>
      </c>
      <c r="F27" s="41">
        <v>2</v>
      </c>
      <c r="G27" s="41">
        <v>1</v>
      </c>
      <c r="H27" s="41">
        <v>4.2</v>
      </c>
      <c r="I27" s="41">
        <f>H27*G27*F27</f>
        <v>8.4</v>
      </c>
      <c r="J27" s="39"/>
    </row>
    <row r="28" spans="1:10" ht="13.5" thickBot="1">
      <c r="A28" s="41">
        <v>23</v>
      </c>
      <c r="B28" s="44"/>
      <c r="C28" s="70"/>
      <c r="D28" s="257" t="s">
        <v>278</v>
      </c>
      <c r="E28" s="60"/>
      <c r="F28" s="60"/>
      <c r="G28" s="60">
        <v>1</v>
      </c>
      <c r="H28" s="166">
        <v>10</v>
      </c>
      <c r="I28" s="166">
        <v>10</v>
      </c>
      <c r="J28" s="61"/>
    </row>
    <row r="29" spans="1:10" ht="13.5" thickBot="1">
      <c r="A29" s="46"/>
      <c r="B29" s="46" t="s">
        <v>43</v>
      </c>
      <c r="C29" s="46"/>
      <c r="D29" s="46"/>
      <c r="E29" s="46">
        <f>SUM(E3:E28)</f>
        <v>21</v>
      </c>
      <c r="F29" s="46"/>
      <c r="G29" s="46">
        <f>SUM(G3:G28)</f>
        <v>22</v>
      </c>
      <c r="H29" s="46"/>
      <c r="I29" s="46">
        <f>SUM(I3:I28)</f>
        <v>225.80000000000004</v>
      </c>
      <c r="J29" s="83"/>
    </row>
    <row r="30" spans="1:10" ht="13.5" thickBot="1">
      <c r="A30" s="46"/>
      <c r="B30" s="404" t="s">
        <v>9</v>
      </c>
      <c r="C30" s="405"/>
      <c r="D30" s="405"/>
      <c r="E30" s="405"/>
      <c r="F30" s="406"/>
      <c r="G30" s="47"/>
      <c r="H30" s="47"/>
      <c r="I30" s="49">
        <f>I29*1.7</f>
        <v>383.86000000000007</v>
      </c>
      <c r="J30" s="83"/>
    </row>
    <row r="31" spans="1:10">
      <c r="A31" s="3"/>
      <c r="B31" s="4"/>
      <c r="C31" s="5"/>
      <c r="D31" s="5"/>
      <c r="E31" s="5"/>
      <c r="F31" s="5"/>
      <c r="G31" s="3"/>
      <c r="H31" s="3"/>
      <c r="I31" s="6"/>
      <c r="J31" s="1"/>
    </row>
    <row r="32" spans="1:10">
      <c r="A32" s="3"/>
      <c r="B32" s="4"/>
      <c r="C32" s="5"/>
      <c r="D32" s="5"/>
      <c r="E32" s="5"/>
      <c r="F32" s="5"/>
      <c r="G32" s="3"/>
      <c r="H32" s="3"/>
      <c r="I32" s="6"/>
      <c r="J32" s="1"/>
    </row>
  </sheetData>
  <mergeCells count="4">
    <mergeCell ref="B3:B6"/>
    <mergeCell ref="B30:F30"/>
    <mergeCell ref="B13:B16"/>
    <mergeCell ref="A1:J1"/>
  </mergeCells>
  <pageMargins left="0.75" right="0.75" top="1" bottom="1" header="0.5" footer="0.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51543-D7BB-4A06-B59D-E86D217D1951}">
  <dimension ref="B2:Q29"/>
  <sheetViews>
    <sheetView rightToLeft="1" tabSelected="1" workbookViewId="0">
      <selection activeCell="C7" sqref="C7"/>
    </sheetView>
  </sheetViews>
  <sheetFormatPr defaultRowHeight="12.75"/>
  <cols>
    <col min="1" max="1" width="1.28515625" customWidth="1"/>
    <col min="2" max="2" width="40" customWidth="1"/>
    <col min="3" max="17" width="3.85546875" customWidth="1"/>
    <col min="257" max="257" width="1.28515625" customWidth="1"/>
    <col min="258" max="258" width="40" customWidth="1"/>
    <col min="259" max="273" width="3.85546875" customWidth="1"/>
    <col min="513" max="513" width="1.28515625" customWidth="1"/>
    <col min="514" max="514" width="40" customWidth="1"/>
    <col min="515" max="529" width="3.85546875" customWidth="1"/>
    <col min="769" max="769" width="1.28515625" customWidth="1"/>
    <col min="770" max="770" width="40" customWidth="1"/>
    <col min="771" max="785" width="3.85546875" customWidth="1"/>
    <col min="1025" max="1025" width="1.28515625" customWidth="1"/>
    <col min="1026" max="1026" width="40" customWidth="1"/>
    <col min="1027" max="1041" width="3.85546875" customWidth="1"/>
    <col min="1281" max="1281" width="1.28515625" customWidth="1"/>
    <col min="1282" max="1282" width="40" customWidth="1"/>
    <col min="1283" max="1297" width="3.85546875" customWidth="1"/>
    <col min="1537" max="1537" width="1.28515625" customWidth="1"/>
    <col min="1538" max="1538" width="40" customWidth="1"/>
    <col min="1539" max="1553" width="3.85546875" customWidth="1"/>
    <col min="1793" max="1793" width="1.28515625" customWidth="1"/>
    <col min="1794" max="1794" width="40" customWidth="1"/>
    <col min="1795" max="1809" width="3.85546875" customWidth="1"/>
    <col min="2049" max="2049" width="1.28515625" customWidth="1"/>
    <col min="2050" max="2050" width="40" customWidth="1"/>
    <col min="2051" max="2065" width="3.85546875" customWidth="1"/>
    <col min="2305" max="2305" width="1.28515625" customWidth="1"/>
    <col min="2306" max="2306" width="40" customWidth="1"/>
    <col min="2307" max="2321" width="3.85546875" customWidth="1"/>
    <col min="2561" max="2561" width="1.28515625" customWidth="1"/>
    <col min="2562" max="2562" width="40" customWidth="1"/>
    <col min="2563" max="2577" width="3.85546875" customWidth="1"/>
    <col min="2817" max="2817" width="1.28515625" customWidth="1"/>
    <col min="2818" max="2818" width="40" customWidth="1"/>
    <col min="2819" max="2833" width="3.85546875" customWidth="1"/>
    <col min="3073" max="3073" width="1.28515625" customWidth="1"/>
    <col min="3074" max="3074" width="40" customWidth="1"/>
    <col min="3075" max="3089" width="3.85546875" customWidth="1"/>
    <col min="3329" max="3329" width="1.28515625" customWidth="1"/>
    <col min="3330" max="3330" width="40" customWidth="1"/>
    <col min="3331" max="3345" width="3.85546875" customWidth="1"/>
    <col min="3585" max="3585" width="1.28515625" customWidth="1"/>
    <col min="3586" max="3586" width="40" customWidth="1"/>
    <col min="3587" max="3601" width="3.85546875" customWidth="1"/>
    <col min="3841" max="3841" width="1.28515625" customWidth="1"/>
    <col min="3842" max="3842" width="40" customWidth="1"/>
    <col min="3843" max="3857" width="3.85546875" customWidth="1"/>
    <col min="4097" max="4097" width="1.28515625" customWidth="1"/>
    <col min="4098" max="4098" width="40" customWidth="1"/>
    <col min="4099" max="4113" width="3.85546875" customWidth="1"/>
    <col min="4353" max="4353" width="1.28515625" customWidth="1"/>
    <col min="4354" max="4354" width="40" customWidth="1"/>
    <col min="4355" max="4369" width="3.85546875" customWidth="1"/>
    <col min="4609" max="4609" width="1.28515625" customWidth="1"/>
    <col min="4610" max="4610" width="40" customWidth="1"/>
    <col min="4611" max="4625" width="3.85546875" customWidth="1"/>
    <col min="4865" max="4865" width="1.28515625" customWidth="1"/>
    <col min="4866" max="4866" width="40" customWidth="1"/>
    <col min="4867" max="4881" width="3.85546875" customWidth="1"/>
    <col min="5121" max="5121" width="1.28515625" customWidth="1"/>
    <col min="5122" max="5122" width="40" customWidth="1"/>
    <col min="5123" max="5137" width="3.85546875" customWidth="1"/>
    <col min="5377" max="5377" width="1.28515625" customWidth="1"/>
    <col min="5378" max="5378" width="40" customWidth="1"/>
    <col min="5379" max="5393" width="3.85546875" customWidth="1"/>
    <col min="5633" max="5633" width="1.28515625" customWidth="1"/>
    <col min="5634" max="5634" width="40" customWidth="1"/>
    <col min="5635" max="5649" width="3.85546875" customWidth="1"/>
    <col min="5889" max="5889" width="1.28515625" customWidth="1"/>
    <col min="5890" max="5890" width="40" customWidth="1"/>
    <col min="5891" max="5905" width="3.85546875" customWidth="1"/>
    <col min="6145" max="6145" width="1.28515625" customWidth="1"/>
    <col min="6146" max="6146" width="40" customWidth="1"/>
    <col min="6147" max="6161" width="3.85546875" customWidth="1"/>
    <col min="6401" max="6401" width="1.28515625" customWidth="1"/>
    <col min="6402" max="6402" width="40" customWidth="1"/>
    <col min="6403" max="6417" width="3.85546875" customWidth="1"/>
    <col min="6657" max="6657" width="1.28515625" customWidth="1"/>
    <col min="6658" max="6658" width="40" customWidth="1"/>
    <col min="6659" max="6673" width="3.85546875" customWidth="1"/>
    <col min="6913" max="6913" width="1.28515625" customWidth="1"/>
    <col min="6914" max="6914" width="40" customWidth="1"/>
    <col min="6915" max="6929" width="3.85546875" customWidth="1"/>
    <col min="7169" max="7169" width="1.28515625" customWidth="1"/>
    <col min="7170" max="7170" width="40" customWidth="1"/>
    <col min="7171" max="7185" width="3.85546875" customWidth="1"/>
    <col min="7425" max="7425" width="1.28515625" customWidth="1"/>
    <col min="7426" max="7426" width="40" customWidth="1"/>
    <col min="7427" max="7441" width="3.85546875" customWidth="1"/>
    <col min="7681" max="7681" width="1.28515625" customWidth="1"/>
    <col min="7682" max="7682" width="40" customWidth="1"/>
    <col min="7683" max="7697" width="3.85546875" customWidth="1"/>
    <col min="7937" max="7937" width="1.28515625" customWidth="1"/>
    <col min="7938" max="7938" width="40" customWidth="1"/>
    <col min="7939" max="7953" width="3.85546875" customWidth="1"/>
    <col min="8193" max="8193" width="1.28515625" customWidth="1"/>
    <col min="8194" max="8194" width="40" customWidth="1"/>
    <col min="8195" max="8209" width="3.85546875" customWidth="1"/>
    <col min="8449" max="8449" width="1.28515625" customWidth="1"/>
    <col min="8450" max="8450" width="40" customWidth="1"/>
    <col min="8451" max="8465" width="3.85546875" customWidth="1"/>
    <col min="8705" max="8705" width="1.28515625" customWidth="1"/>
    <col min="8706" max="8706" width="40" customWidth="1"/>
    <col min="8707" max="8721" width="3.85546875" customWidth="1"/>
    <col min="8961" max="8961" width="1.28515625" customWidth="1"/>
    <col min="8962" max="8962" width="40" customWidth="1"/>
    <col min="8963" max="8977" width="3.85546875" customWidth="1"/>
    <col min="9217" max="9217" width="1.28515625" customWidth="1"/>
    <col min="9218" max="9218" width="40" customWidth="1"/>
    <col min="9219" max="9233" width="3.85546875" customWidth="1"/>
    <col min="9473" max="9473" width="1.28515625" customWidth="1"/>
    <col min="9474" max="9474" width="40" customWidth="1"/>
    <col min="9475" max="9489" width="3.85546875" customWidth="1"/>
    <col min="9729" max="9729" width="1.28515625" customWidth="1"/>
    <col min="9730" max="9730" width="40" customWidth="1"/>
    <col min="9731" max="9745" width="3.85546875" customWidth="1"/>
    <col min="9985" max="9985" width="1.28515625" customWidth="1"/>
    <col min="9986" max="9986" width="40" customWidth="1"/>
    <col min="9987" max="10001" width="3.85546875" customWidth="1"/>
    <col min="10241" max="10241" width="1.28515625" customWidth="1"/>
    <col min="10242" max="10242" width="40" customWidth="1"/>
    <col min="10243" max="10257" width="3.85546875" customWidth="1"/>
    <col min="10497" max="10497" width="1.28515625" customWidth="1"/>
    <col min="10498" max="10498" width="40" customWidth="1"/>
    <col min="10499" max="10513" width="3.85546875" customWidth="1"/>
    <col min="10753" max="10753" width="1.28515625" customWidth="1"/>
    <col min="10754" max="10754" width="40" customWidth="1"/>
    <col min="10755" max="10769" width="3.85546875" customWidth="1"/>
    <col min="11009" max="11009" width="1.28515625" customWidth="1"/>
    <col min="11010" max="11010" width="40" customWidth="1"/>
    <col min="11011" max="11025" width="3.85546875" customWidth="1"/>
    <col min="11265" max="11265" width="1.28515625" customWidth="1"/>
    <col min="11266" max="11266" width="40" customWidth="1"/>
    <col min="11267" max="11281" width="3.85546875" customWidth="1"/>
    <col min="11521" max="11521" width="1.28515625" customWidth="1"/>
    <col min="11522" max="11522" width="40" customWidth="1"/>
    <col min="11523" max="11537" width="3.85546875" customWidth="1"/>
    <col min="11777" max="11777" width="1.28515625" customWidth="1"/>
    <col min="11778" max="11778" width="40" customWidth="1"/>
    <col min="11779" max="11793" width="3.85546875" customWidth="1"/>
    <col min="12033" max="12033" width="1.28515625" customWidth="1"/>
    <col min="12034" max="12034" width="40" customWidth="1"/>
    <col min="12035" max="12049" width="3.85546875" customWidth="1"/>
    <col min="12289" max="12289" width="1.28515625" customWidth="1"/>
    <col min="12290" max="12290" width="40" customWidth="1"/>
    <col min="12291" max="12305" width="3.85546875" customWidth="1"/>
    <col min="12545" max="12545" width="1.28515625" customWidth="1"/>
    <col min="12546" max="12546" width="40" customWidth="1"/>
    <col min="12547" max="12561" width="3.85546875" customWidth="1"/>
    <col min="12801" max="12801" width="1.28515625" customWidth="1"/>
    <col min="12802" max="12802" width="40" customWidth="1"/>
    <col min="12803" max="12817" width="3.85546875" customWidth="1"/>
    <col min="13057" max="13057" width="1.28515625" customWidth="1"/>
    <col min="13058" max="13058" width="40" customWidth="1"/>
    <col min="13059" max="13073" width="3.85546875" customWidth="1"/>
    <col min="13313" max="13313" width="1.28515625" customWidth="1"/>
    <col min="13314" max="13314" width="40" customWidth="1"/>
    <col min="13315" max="13329" width="3.85546875" customWidth="1"/>
    <col min="13569" max="13569" width="1.28515625" customWidth="1"/>
    <col min="13570" max="13570" width="40" customWidth="1"/>
    <col min="13571" max="13585" width="3.85546875" customWidth="1"/>
    <col min="13825" max="13825" width="1.28515625" customWidth="1"/>
    <col min="13826" max="13826" width="40" customWidth="1"/>
    <col min="13827" max="13841" width="3.85546875" customWidth="1"/>
    <col min="14081" max="14081" width="1.28515625" customWidth="1"/>
    <col min="14082" max="14082" width="40" customWidth="1"/>
    <col min="14083" max="14097" width="3.85546875" customWidth="1"/>
    <col min="14337" max="14337" width="1.28515625" customWidth="1"/>
    <col min="14338" max="14338" width="40" customWidth="1"/>
    <col min="14339" max="14353" width="3.85546875" customWidth="1"/>
    <col min="14593" max="14593" width="1.28515625" customWidth="1"/>
    <col min="14594" max="14594" width="40" customWidth="1"/>
    <col min="14595" max="14609" width="3.85546875" customWidth="1"/>
    <col min="14849" max="14849" width="1.28515625" customWidth="1"/>
    <col min="14850" max="14850" width="40" customWidth="1"/>
    <col min="14851" max="14865" width="3.85546875" customWidth="1"/>
    <col min="15105" max="15105" width="1.28515625" customWidth="1"/>
    <col min="15106" max="15106" width="40" customWidth="1"/>
    <col min="15107" max="15121" width="3.85546875" customWidth="1"/>
    <col min="15361" max="15361" width="1.28515625" customWidth="1"/>
    <col min="15362" max="15362" width="40" customWidth="1"/>
    <col min="15363" max="15377" width="3.85546875" customWidth="1"/>
    <col min="15617" max="15617" width="1.28515625" customWidth="1"/>
    <col min="15618" max="15618" width="40" customWidth="1"/>
    <col min="15619" max="15633" width="3.85546875" customWidth="1"/>
    <col min="15873" max="15873" width="1.28515625" customWidth="1"/>
    <col min="15874" max="15874" width="40" customWidth="1"/>
    <col min="15875" max="15889" width="3.85546875" customWidth="1"/>
    <col min="16129" max="16129" width="1.28515625" customWidth="1"/>
    <col min="16130" max="16130" width="40" customWidth="1"/>
    <col min="16131" max="16145" width="3.85546875" customWidth="1"/>
  </cols>
  <sheetData>
    <row r="2" spans="2:17" ht="19.5">
      <c r="B2" s="437" t="s">
        <v>392</v>
      </c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</row>
    <row r="3" spans="2:17" ht="15.75">
      <c r="B3" s="438" t="s">
        <v>393</v>
      </c>
      <c r="C3" s="438"/>
      <c r="D3" s="438"/>
      <c r="E3" s="438"/>
      <c r="F3" s="438"/>
      <c r="G3" s="438"/>
      <c r="H3" s="438"/>
      <c r="I3" s="438"/>
      <c r="J3" s="438"/>
      <c r="K3" s="438"/>
      <c r="L3" s="438"/>
      <c r="M3" s="438"/>
      <c r="N3" s="438"/>
      <c r="O3" s="438"/>
      <c r="P3" s="438"/>
      <c r="Q3" s="438"/>
    </row>
    <row r="4" spans="2:17" ht="15.75"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</row>
    <row r="5" spans="2:17" ht="15.75">
      <c r="B5" s="439"/>
      <c r="C5" s="439"/>
      <c r="D5" s="439"/>
      <c r="E5" s="439"/>
      <c r="F5" s="439"/>
      <c r="G5" s="439"/>
      <c r="H5" s="439"/>
      <c r="I5" s="439"/>
      <c r="J5" s="439"/>
      <c r="K5" s="439"/>
      <c r="L5" s="439"/>
      <c r="M5" s="439"/>
      <c r="N5" s="439"/>
      <c r="O5" s="439"/>
      <c r="P5" s="439"/>
      <c r="Q5" s="439"/>
    </row>
    <row r="6" spans="2:17" ht="15.75" thickBot="1">
      <c r="B6" s="440"/>
      <c r="E6" s="441"/>
      <c r="F6" s="441"/>
      <c r="G6" s="441"/>
      <c r="H6" s="441"/>
      <c r="I6" s="441"/>
      <c r="J6" s="441"/>
      <c r="K6" s="441"/>
      <c r="M6" s="441"/>
      <c r="N6" s="441"/>
      <c r="O6" s="441"/>
      <c r="P6" s="441"/>
    </row>
    <row r="7" spans="2:17" ht="143.25" thickTop="1" thickBot="1">
      <c r="B7" s="442" t="s">
        <v>394</v>
      </c>
      <c r="C7" s="443"/>
      <c r="D7" s="444"/>
      <c r="E7" s="445"/>
      <c r="F7" s="446" t="s">
        <v>383</v>
      </c>
      <c r="G7" s="445" t="s">
        <v>395</v>
      </c>
      <c r="H7" s="445" t="s">
        <v>387</v>
      </c>
      <c r="I7" s="445" t="s">
        <v>396</v>
      </c>
      <c r="J7" s="447" t="s">
        <v>379</v>
      </c>
      <c r="K7" s="446" t="s">
        <v>375</v>
      </c>
      <c r="L7" s="446" t="s">
        <v>45</v>
      </c>
      <c r="M7" s="445" t="s">
        <v>397</v>
      </c>
      <c r="N7" s="445" t="s">
        <v>365</v>
      </c>
      <c r="O7" s="447" t="s">
        <v>358</v>
      </c>
      <c r="P7" s="448" t="s">
        <v>398</v>
      </c>
    </row>
    <row r="8" spans="2:17" ht="15.75" thickTop="1">
      <c r="B8" s="449" t="s">
        <v>398</v>
      </c>
      <c r="C8" s="450"/>
      <c r="D8" s="451"/>
      <c r="E8" s="452"/>
      <c r="F8" s="451">
        <v>3</v>
      </c>
      <c r="G8" s="451">
        <v>2</v>
      </c>
      <c r="H8" s="451">
        <v>2</v>
      </c>
      <c r="I8" s="451">
        <v>2</v>
      </c>
      <c r="J8" s="452">
        <v>2</v>
      </c>
      <c r="K8" s="451">
        <v>2</v>
      </c>
      <c r="L8" s="453">
        <v>5</v>
      </c>
      <c r="M8" s="452">
        <v>5</v>
      </c>
      <c r="N8" s="454">
        <v>5</v>
      </c>
      <c r="O8" s="454">
        <v>4</v>
      </c>
      <c r="P8" s="455"/>
      <c r="Q8" s="456"/>
    </row>
    <row r="9" spans="2:17" ht="15">
      <c r="B9" s="457" t="s">
        <v>358</v>
      </c>
      <c r="C9" s="458"/>
      <c r="D9" s="459"/>
      <c r="E9" s="460"/>
      <c r="F9" s="459">
        <v>4</v>
      </c>
      <c r="G9" s="460">
        <v>5</v>
      </c>
      <c r="H9" s="459">
        <v>5</v>
      </c>
      <c r="I9" s="460">
        <v>3</v>
      </c>
      <c r="J9" s="459">
        <v>5</v>
      </c>
      <c r="K9" s="461">
        <v>5</v>
      </c>
      <c r="L9" s="461">
        <v>5</v>
      </c>
      <c r="M9" s="461">
        <v>2</v>
      </c>
      <c r="N9" s="459">
        <v>5</v>
      </c>
      <c r="O9" s="461"/>
      <c r="P9" s="462"/>
    </row>
    <row r="10" spans="2:17" ht="15">
      <c r="B10" s="457" t="s">
        <v>365</v>
      </c>
      <c r="C10" s="458"/>
      <c r="D10" s="463"/>
      <c r="E10" s="452"/>
      <c r="F10" s="463">
        <v>4</v>
      </c>
      <c r="G10" s="452">
        <v>5</v>
      </c>
      <c r="H10" s="463">
        <v>5</v>
      </c>
      <c r="I10" s="452">
        <v>3</v>
      </c>
      <c r="J10" s="463">
        <v>5</v>
      </c>
      <c r="K10" s="464">
        <v>5</v>
      </c>
      <c r="L10" s="464">
        <v>2</v>
      </c>
      <c r="M10" s="464">
        <v>5</v>
      </c>
      <c r="N10" s="459"/>
      <c r="O10" s="452"/>
    </row>
    <row r="11" spans="2:17" ht="15">
      <c r="B11" s="465" t="s">
        <v>397</v>
      </c>
      <c r="C11" s="466" t="s">
        <v>399</v>
      </c>
      <c r="D11" s="459"/>
      <c r="E11" s="460"/>
      <c r="F11" s="459">
        <v>2</v>
      </c>
      <c r="G11" s="460">
        <v>2</v>
      </c>
      <c r="H11" s="459">
        <v>5</v>
      </c>
      <c r="I11" s="460">
        <v>2</v>
      </c>
      <c r="J11" s="459">
        <v>2</v>
      </c>
      <c r="K11" s="461">
        <v>2</v>
      </c>
      <c r="L11" s="461">
        <v>2</v>
      </c>
      <c r="M11" s="461"/>
      <c r="N11" s="452"/>
      <c r="O11" s="452"/>
    </row>
    <row r="12" spans="2:17" ht="15">
      <c r="B12" s="465" t="s">
        <v>45</v>
      </c>
      <c r="C12" s="450"/>
      <c r="D12" s="463"/>
      <c r="E12" s="452"/>
      <c r="F12" s="463">
        <v>2</v>
      </c>
      <c r="G12" s="452">
        <v>2</v>
      </c>
      <c r="H12" s="463">
        <v>3</v>
      </c>
      <c r="I12" s="452">
        <v>2</v>
      </c>
      <c r="J12" s="463">
        <v>2</v>
      </c>
      <c r="K12" s="464">
        <v>2</v>
      </c>
      <c r="L12" s="464"/>
      <c r="M12" s="452"/>
      <c r="N12" s="452"/>
      <c r="O12" s="452"/>
    </row>
    <row r="13" spans="2:17" ht="15">
      <c r="B13" s="465" t="s">
        <v>375</v>
      </c>
      <c r="C13" s="458"/>
      <c r="D13" s="459"/>
      <c r="E13" s="460"/>
      <c r="F13" s="459">
        <v>3</v>
      </c>
      <c r="G13" s="460">
        <v>4</v>
      </c>
      <c r="H13" s="459">
        <v>5</v>
      </c>
      <c r="I13" s="460">
        <v>3</v>
      </c>
      <c r="J13" s="459">
        <v>4</v>
      </c>
      <c r="K13" s="461"/>
      <c r="L13" s="467"/>
      <c r="M13" s="452"/>
      <c r="N13" s="452"/>
      <c r="O13" s="452"/>
    </row>
    <row r="14" spans="2:17" ht="15">
      <c r="B14" s="465" t="s">
        <v>379</v>
      </c>
      <c r="C14" s="458"/>
      <c r="D14" s="463"/>
      <c r="E14" s="452"/>
      <c r="F14" s="463">
        <v>3</v>
      </c>
      <c r="G14" s="452">
        <v>5</v>
      </c>
      <c r="H14" s="463">
        <v>5</v>
      </c>
      <c r="I14" s="452">
        <v>3</v>
      </c>
      <c r="J14" s="468"/>
      <c r="K14" s="452"/>
      <c r="L14" s="452"/>
      <c r="M14" s="452"/>
      <c r="N14" s="452"/>
      <c r="O14" s="452"/>
    </row>
    <row r="15" spans="2:17" ht="15">
      <c r="B15" s="465" t="s">
        <v>396</v>
      </c>
      <c r="C15" s="450"/>
      <c r="D15" s="459"/>
      <c r="E15" s="460"/>
      <c r="F15" s="459">
        <v>4</v>
      </c>
      <c r="G15" s="460">
        <v>5</v>
      </c>
      <c r="H15" s="459">
        <v>3</v>
      </c>
      <c r="I15" s="461"/>
      <c r="J15" s="452"/>
      <c r="K15" s="452"/>
      <c r="L15" s="452"/>
      <c r="M15" s="452"/>
      <c r="N15" s="452"/>
      <c r="O15" s="452"/>
    </row>
    <row r="16" spans="2:17" ht="15">
      <c r="B16" s="465" t="s">
        <v>387</v>
      </c>
      <c r="C16" s="458"/>
      <c r="D16" s="463"/>
      <c r="E16" s="452"/>
      <c r="F16" s="463">
        <v>5</v>
      </c>
      <c r="G16" s="452">
        <v>5</v>
      </c>
      <c r="H16" s="468"/>
      <c r="I16" s="452"/>
      <c r="J16" s="452"/>
      <c r="K16" s="452"/>
      <c r="L16" s="452"/>
      <c r="M16" s="452"/>
      <c r="N16" s="452"/>
      <c r="O16" s="452"/>
    </row>
    <row r="17" spans="2:15" ht="15">
      <c r="B17" s="465" t="s">
        <v>395</v>
      </c>
      <c r="C17" s="458"/>
      <c r="D17" s="459"/>
      <c r="E17" s="460"/>
      <c r="F17" s="459">
        <v>2</v>
      </c>
      <c r="G17" s="461"/>
      <c r="H17" s="452"/>
      <c r="I17" s="452"/>
      <c r="J17" s="452"/>
      <c r="K17" s="452"/>
      <c r="L17" s="452"/>
      <c r="M17" s="452"/>
      <c r="N17" s="452"/>
      <c r="O17" s="452"/>
    </row>
    <row r="18" spans="2:15" ht="15">
      <c r="B18" s="465" t="s">
        <v>383</v>
      </c>
      <c r="C18" s="458"/>
      <c r="D18" s="468"/>
      <c r="E18" s="468"/>
      <c r="F18" s="468"/>
      <c r="G18" s="452"/>
      <c r="H18" s="452"/>
      <c r="I18" s="452"/>
      <c r="J18" s="452"/>
      <c r="K18" s="452"/>
      <c r="L18" s="452"/>
      <c r="M18" s="452"/>
      <c r="N18" s="452"/>
      <c r="O18" s="452"/>
    </row>
    <row r="19" spans="2:15" ht="15">
      <c r="B19" s="465"/>
      <c r="C19" s="450"/>
      <c r="D19" s="468"/>
      <c r="E19" s="468"/>
      <c r="F19" s="452"/>
      <c r="G19" s="452"/>
      <c r="H19" s="452"/>
      <c r="I19" s="452"/>
      <c r="J19" s="452"/>
      <c r="K19" s="452"/>
      <c r="L19" s="452"/>
      <c r="M19" s="452"/>
      <c r="N19" s="452"/>
      <c r="O19" s="452"/>
    </row>
    <row r="20" spans="2:15" ht="15">
      <c r="B20" s="449"/>
      <c r="C20" s="458"/>
      <c r="D20" s="459"/>
      <c r="E20" s="452"/>
      <c r="F20" s="452"/>
      <c r="G20" s="452"/>
      <c r="H20" s="452"/>
      <c r="I20" s="452"/>
      <c r="J20" s="452"/>
      <c r="K20" s="452"/>
      <c r="L20" s="452"/>
      <c r="M20" s="452"/>
      <c r="N20" s="452"/>
      <c r="O20" s="452"/>
    </row>
    <row r="21" spans="2:15" ht="15" thickBot="1">
      <c r="B21" s="469"/>
      <c r="C21" s="470"/>
    </row>
    <row r="22" spans="2:15" ht="15.75" thickTop="1">
      <c r="B22" s="440"/>
    </row>
    <row r="23" spans="2:15" ht="15">
      <c r="B23" s="440"/>
    </row>
    <row r="24" spans="2:15" ht="15">
      <c r="B24" s="440"/>
    </row>
    <row r="25" spans="2:15" ht="15">
      <c r="B25" s="440"/>
    </row>
    <row r="26" spans="2:15" ht="15">
      <c r="B26" s="440"/>
    </row>
    <row r="27" spans="2:15" ht="15">
      <c r="B27" s="440"/>
    </row>
    <row r="28" spans="2:15" ht="15">
      <c r="B28" s="440"/>
    </row>
    <row r="29" spans="2:15" ht="15">
      <c r="B29" s="440"/>
    </row>
  </sheetData>
  <mergeCells count="2">
    <mergeCell ref="B2:P2"/>
    <mergeCell ref="B3:Q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59"/>
  <sheetViews>
    <sheetView rightToLeft="1" view="pageBreakPreview" zoomScaleNormal="100" zoomScaleSheetLayoutView="100" workbookViewId="0">
      <selection activeCell="C16" sqref="C16"/>
    </sheetView>
  </sheetViews>
  <sheetFormatPr defaultRowHeight="12.75"/>
  <cols>
    <col min="1" max="1" width="5.85546875" style="30" customWidth="1"/>
    <col min="2" max="2" width="14.28515625" style="30" customWidth="1"/>
    <col min="3" max="3" width="32.42578125" style="30" customWidth="1"/>
    <col min="4" max="4" width="7.85546875" style="30" customWidth="1"/>
    <col min="5" max="5" width="7.7109375" style="30" customWidth="1"/>
    <col min="6" max="6" width="6.28515625" style="30" customWidth="1"/>
    <col min="7" max="7" width="13.42578125" style="30" customWidth="1"/>
    <col min="8" max="8" width="8.85546875" style="30" customWidth="1"/>
    <col min="9" max="9" width="4.28515625" customWidth="1"/>
  </cols>
  <sheetData>
    <row r="1" spans="1:9" ht="18.75" thickBot="1">
      <c r="A1" s="407" t="s">
        <v>31</v>
      </c>
      <c r="B1" s="407"/>
      <c r="C1" s="407"/>
      <c r="D1" s="407"/>
      <c r="E1" s="407"/>
      <c r="F1" s="407"/>
      <c r="G1" s="407"/>
      <c r="H1" s="407"/>
    </row>
    <row r="2" spans="1:9" ht="45" customHeight="1" thickBot="1">
      <c r="A2" s="31" t="s">
        <v>0</v>
      </c>
      <c r="B2" s="32" t="s">
        <v>10</v>
      </c>
      <c r="C2" s="33" t="s">
        <v>1</v>
      </c>
      <c r="D2" s="33" t="s">
        <v>2</v>
      </c>
      <c r="E2" s="33" t="s">
        <v>3</v>
      </c>
      <c r="F2" s="33" t="s">
        <v>4</v>
      </c>
      <c r="G2" s="33" t="s">
        <v>13</v>
      </c>
      <c r="H2" s="33" t="s">
        <v>5</v>
      </c>
    </row>
    <row r="3" spans="1:9" ht="17.100000000000001" customHeight="1">
      <c r="A3" s="34">
        <v>1</v>
      </c>
      <c r="B3" s="69" t="s">
        <v>39</v>
      </c>
      <c r="C3" s="36" t="s">
        <v>95</v>
      </c>
      <c r="D3" s="37">
        <v>1</v>
      </c>
      <c r="E3" s="37">
        <v>1</v>
      </c>
      <c r="F3" s="37">
        <v>1</v>
      </c>
      <c r="G3" s="37">
        <v>23.3</v>
      </c>
      <c r="H3" s="38">
        <f t="shared" ref="H3:H13" si="0">G3*F3*E3</f>
        <v>23.3</v>
      </c>
      <c r="I3" s="2"/>
    </row>
    <row r="4" spans="1:9" ht="17.100000000000001" customHeight="1">
      <c r="A4" s="39">
        <v>2</v>
      </c>
      <c r="B4" s="69" t="s">
        <v>26</v>
      </c>
      <c r="C4" s="36" t="s">
        <v>88</v>
      </c>
      <c r="D4" s="40">
        <v>1</v>
      </c>
      <c r="E4" s="40">
        <v>1</v>
      </c>
      <c r="F4" s="41">
        <v>1</v>
      </c>
      <c r="G4" s="42">
        <v>9.9</v>
      </c>
      <c r="H4" s="42">
        <f t="shared" si="0"/>
        <v>9.9</v>
      </c>
      <c r="I4" s="2"/>
    </row>
    <row r="5" spans="1:9" ht="17.100000000000001" customHeight="1">
      <c r="A5" s="39"/>
      <c r="B5" s="69"/>
      <c r="C5" s="36" t="s">
        <v>294</v>
      </c>
      <c r="D5" s="40"/>
      <c r="E5" s="40"/>
      <c r="F5" s="41">
        <v>1</v>
      </c>
      <c r="G5" s="42">
        <v>8</v>
      </c>
      <c r="H5" s="43">
        <v>8</v>
      </c>
      <c r="I5" s="2"/>
    </row>
    <row r="6" spans="1:9" ht="17.100000000000001" customHeight="1">
      <c r="A6" s="34">
        <v>3</v>
      </c>
      <c r="B6" s="69"/>
      <c r="C6" s="36" t="s">
        <v>89</v>
      </c>
      <c r="D6" s="40">
        <v>2</v>
      </c>
      <c r="E6" s="40">
        <v>2</v>
      </c>
      <c r="F6" s="41">
        <v>1</v>
      </c>
      <c r="G6" s="67">
        <v>6.35</v>
      </c>
      <c r="H6" s="68">
        <f t="shared" si="0"/>
        <v>12.7</v>
      </c>
      <c r="I6" s="2"/>
    </row>
    <row r="7" spans="1:9" ht="17.100000000000001" customHeight="1">
      <c r="A7" s="39">
        <v>4</v>
      </c>
      <c r="B7" s="69"/>
      <c r="C7" s="36" t="s">
        <v>295</v>
      </c>
      <c r="D7" s="40"/>
      <c r="E7" s="40"/>
      <c r="F7" s="41"/>
      <c r="G7" s="42">
        <v>7</v>
      </c>
      <c r="H7" s="42">
        <v>7</v>
      </c>
      <c r="I7" s="2"/>
    </row>
    <row r="8" spans="1:9" ht="17.100000000000001" customHeight="1">
      <c r="A8" s="34">
        <v>5</v>
      </c>
      <c r="B8" s="69"/>
      <c r="C8" s="36" t="s">
        <v>90</v>
      </c>
      <c r="D8" s="41">
        <v>1</v>
      </c>
      <c r="E8" s="41">
        <v>1</v>
      </c>
      <c r="F8" s="41">
        <v>1</v>
      </c>
      <c r="G8" s="42">
        <v>12.7</v>
      </c>
      <c r="H8" s="42">
        <f t="shared" si="0"/>
        <v>12.7</v>
      </c>
      <c r="I8" s="2"/>
    </row>
    <row r="9" spans="1:9" ht="17.100000000000001" customHeight="1">
      <c r="A9" s="39">
        <v>6</v>
      </c>
      <c r="B9" s="70"/>
      <c r="C9" s="36" t="s">
        <v>91</v>
      </c>
      <c r="D9" s="40">
        <v>3</v>
      </c>
      <c r="E9" s="40">
        <v>1</v>
      </c>
      <c r="F9" s="41">
        <v>3</v>
      </c>
      <c r="G9" s="42">
        <v>9.9</v>
      </c>
      <c r="H9" s="42">
        <f t="shared" si="0"/>
        <v>29.700000000000003</v>
      </c>
      <c r="I9" s="2"/>
    </row>
    <row r="10" spans="1:9" ht="17.100000000000001" customHeight="1">
      <c r="A10" s="34">
        <v>7</v>
      </c>
      <c r="B10" s="70"/>
      <c r="C10" s="36" t="s">
        <v>96</v>
      </c>
      <c r="D10" s="41">
        <v>2</v>
      </c>
      <c r="E10" s="41">
        <v>1</v>
      </c>
      <c r="F10" s="41">
        <v>2</v>
      </c>
      <c r="G10" s="42">
        <v>6.35</v>
      </c>
      <c r="H10" s="42">
        <f t="shared" si="0"/>
        <v>12.7</v>
      </c>
      <c r="I10" s="2"/>
    </row>
    <row r="11" spans="1:9" ht="17.100000000000001" customHeight="1">
      <c r="A11" s="39">
        <v>8</v>
      </c>
      <c r="B11" s="70"/>
      <c r="C11" s="36" t="s">
        <v>94</v>
      </c>
      <c r="D11" s="41">
        <v>1</v>
      </c>
      <c r="E11" s="41">
        <v>1</v>
      </c>
      <c r="F11" s="41">
        <v>1</v>
      </c>
      <c r="G11" s="42">
        <v>6.35</v>
      </c>
      <c r="H11" s="42">
        <f t="shared" si="0"/>
        <v>6.35</v>
      </c>
      <c r="I11" s="2"/>
    </row>
    <row r="12" spans="1:9" ht="17.100000000000001" customHeight="1">
      <c r="A12" s="34">
        <v>9</v>
      </c>
      <c r="B12" s="70"/>
      <c r="C12" s="36" t="s">
        <v>92</v>
      </c>
      <c r="D12" s="40">
        <v>2</v>
      </c>
      <c r="E12" s="40">
        <v>2</v>
      </c>
      <c r="F12" s="41">
        <v>1</v>
      </c>
      <c r="G12" s="42">
        <v>4.2</v>
      </c>
      <c r="H12" s="42">
        <f t="shared" si="0"/>
        <v>8.4</v>
      </c>
      <c r="I12" s="2"/>
    </row>
    <row r="13" spans="1:9" ht="17.100000000000001" customHeight="1" thickBot="1">
      <c r="A13" s="39">
        <v>10</v>
      </c>
      <c r="B13" s="70"/>
      <c r="C13" s="36" t="s">
        <v>93</v>
      </c>
      <c r="D13" s="41">
        <v>1</v>
      </c>
      <c r="E13" s="41">
        <v>1</v>
      </c>
      <c r="F13" s="41">
        <v>1</v>
      </c>
      <c r="G13" s="42">
        <v>4.2</v>
      </c>
      <c r="H13" s="42">
        <f t="shared" si="0"/>
        <v>4.2</v>
      </c>
      <c r="I13" s="2"/>
    </row>
    <row r="14" spans="1:9" ht="17.100000000000001" customHeight="1" thickBot="1">
      <c r="A14" s="45"/>
      <c r="B14" s="46" t="s">
        <v>5</v>
      </c>
      <c r="C14" s="46"/>
      <c r="D14" s="46">
        <f>SUM(D3:D13)</f>
        <v>14</v>
      </c>
      <c r="E14" s="46"/>
      <c r="F14" s="46">
        <f>SUM(F3:F13)</f>
        <v>13</v>
      </c>
      <c r="G14" s="46"/>
      <c r="H14" s="46">
        <f>SUM(H3:H13)</f>
        <v>134.94999999999999</v>
      </c>
    </row>
    <row r="15" spans="1:9" ht="17.100000000000001" customHeight="1" thickBot="1">
      <c r="A15" s="46"/>
      <c r="B15" s="404" t="s">
        <v>9</v>
      </c>
      <c r="C15" s="405"/>
      <c r="D15" s="405"/>
      <c r="E15" s="406"/>
      <c r="F15" s="47"/>
      <c r="G15" s="47"/>
      <c r="H15" s="49">
        <f>H14*1.7</f>
        <v>229.41499999999996</v>
      </c>
    </row>
    <row r="16" spans="1:9" ht="17.100000000000001" customHeight="1">
      <c r="A16" s="50"/>
      <c r="B16" s="51"/>
      <c r="C16" s="50"/>
      <c r="D16" s="50"/>
      <c r="E16" s="50"/>
      <c r="F16" s="50"/>
      <c r="G16" s="50"/>
      <c r="H16" s="52"/>
    </row>
    <row r="17" spans="1:10" ht="17.100000000000001" customHeight="1">
      <c r="A17" s="408" t="s">
        <v>230</v>
      </c>
      <c r="B17" s="408"/>
      <c r="C17" s="408"/>
      <c r="D17" s="408"/>
      <c r="E17" s="408"/>
      <c r="F17" s="408"/>
      <c r="G17" s="408"/>
      <c r="H17" s="408"/>
    </row>
    <row r="18" spans="1:10" ht="6" customHeight="1" thickBot="1"/>
    <row r="19" spans="1:10" ht="35.25" customHeight="1" thickBot="1">
      <c r="A19" s="54" t="s">
        <v>0</v>
      </c>
      <c r="B19" s="54" t="s">
        <v>10</v>
      </c>
      <c r="C19" s="55" t="s">
        <v>1</v>
      </c>
      <c r="D19" s="55" t="s">
        <v>2</v>
      </c>
      <c r="E19" s="55" t="s">
        <v>3</v>
      </c>
      <c r="F19" s="55" t="s">
        <v>4</v>
      </c>
      <c r="G19" s="55" t="s">
        <v>13</v>
      </c>
      <c r="H19" s="55" t="s">
        <v>5</v>
      </c>
    </row>
    <row r="20" spans="1:10" ht="17.100000000000001" customHeight="1">
      <c r="A20" s="56">
        <v>1</v>
      </c>
      <c r="B20" s="71" t="s">
        <v>231</v>
      </c>
      <c r="C20" s="58" t="s">
        <v>28</v>
      </c>
      <c r="D20" s="59">
        <v>1</v>
      </c>
      <c r="E20" s="59">
        <v>1</v>
      </c>
      <c r="F20" s="56">
        <v>1</v>
      </c>
      <c r="G20" s="56">
        <v>17</v>
      </c>
      <c r="H20" s="56">
        <f>G20*F20*E20</f>
        <v>17</v>
      </c>
    </row>
    <row r="21" spans="1:10" ht="17.100000000000001" customHeight="1">
      <c r="A21" s="60">
        <v>2</v>
      </c>
      <c r="B21" s="69" t="s">
        <v>232</v>
      </c>
      <c r="C21" s="62" t="s">
        <v>233</v>
      </c>
      <c r="D21" s="40">
        <v>1</v>
      </c>
      <c r="E21" s="40">
        <v>1</v>
      </c>
      <c r="F21" s="41">
        <v>1</v>
      </c>
      <c r="G21" s="41">
        <v>12.7</v>
      </c>
      <c r="H21" s="41">
        <f>G21*F21*E21</f>
        <v>12.7</v>
      </c>
    </row>
    <row r="22" spans="1:10" ht="17.100000000000001" customHeight="1">
      <c r="A22" s="41">
        <v>3</v>
      </c>
      <c r="B22" s="69" t="s">
        <v>289</v>
      </c>
      <c r="C22" s="63" t="s">
        <v>52</v>
      </c>
      <c r="D22" s="64">
        <v>1</v>
      </c>
      <c r="E22" s="64">
        <v>1</v>
      </c>
      <c r="F22" s="60">
        <v>1</v>
      </c>
      <c r="G22" s="60">
        <v>6.35</v>
      </c>
      <c r="H22" s="41">
        <f>G22*F22*E22</f>
        <v>6.35</v>
      </c>
    </row>
    <row r="23" spans="1:10" ht="17.100000000000001" customHeight="1">
      <c r="A23" s="41">
        <v>4</v>
      </c>
      <c r="B23" s="61"/>
      <c r="C23" s="63" t="s">
        <v>204</v>
      </c>
      <c r="D23" s="64">
        <v>1</v>
      </c>
      <c r="E23" s="64">
        <v>1</v>
      </c>
      <c r="F23" s="60">
        <v>1</v>
      </c>
      <c r="G23" s="60">
        <v>4.2</v>
      </c>
      <c r="H23" s="41">
        <f>G23*F23*E23</f>
        <v>4.2</v>
      </c>
    </row>
    <row r="24" spans="1:10" ht="17.100000000000001" customHeight="1" thickBot="1">
      <c r="A24" s="65"/>
      <c r="B24" s="66"/>
      <c r="C24" s="64"/>
      <c r="D24" s="64"/>
      <c r="E24" s="64"/>
      <c r="F24" s="60"/>
      <c r="G24" s="60"/>
      <c r="H24" s="60"/>
    </row>
    <row r="25" spans="1:10" ht="17.100000000000001" customHeight="1" thickBot="1">
      <c r="A25" s="46"/>
      <c r="B25" s="46" t="s">
        <v>5</v>
      </c>
      <c r="C25" s="46"/>
      <c r="D25" s="46">
        <f>SUM(D20:D24)</f>
        <v>4</v>
      </c>
      <c r="E25" s="46"/>
      <c r="F25" s="46">
        <f>SUM(F20:F24)</f>
        <v>4</v>
      </c>
      <c r="G25" s="46"/>
      <c r="H25" s="46">
        <f>SUM(H20:H24)</f>
        <v>40.25</v>
      </c>
    </row>
    <row r="26" spans="1:10" ht="15" customHeight="1" thickBot="1">
      <c r="A26" s="46"/>
      <c r="B26" s="404" t="s">
        <v>9</v>
      </c>
      <c r="C26" s="405"/>
      <c r="D26" s="405"/>
      <c r="E26" s="405"/>
      <c r="F26" s="406"/>
      <c r="G26" s="47"/>
      <c r="H26" s="46">
        <f>H25*1.7</f>
        <v>68.424999999999997</v>
      </c>
      <c r="I26" s="1"/>
      <c r="J26" s="1"/>
    </row>
    <row r="27" spans="1:10" ht="15" customHeight="1"/>
    <row r="28" spans="1:10" ht="15" customHeight="1"/>
    <row r="29" spans="1:10" ht="15" customHeight="1"/>
    <row r="30" spans="1:10" ht="15" customHeight="1"/>
    <row r="31" spans="1:10" ht="15" customHeight="1"/>
    <row r="32" spans="1:10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9" ht="26.25" customHeight="1"/>
  </sheetData>
  <mergeCells count="4">
    <mergeCell ref="B15:E15"/>
    <mergeCell ref="B26:F26"/>
    <mergeCell ref="A1:H1"/>
    <mergeCell ref="A17:H17"/>
  </mergeCells>
  <pageMargins left="0.75" right="0.75" top="0.86" bottom="0.94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58"/>
  <sheetViews>
    <sheetView rightToLeft="1" workbookViewId="0">
      <pane ySplit="2" topLeftCell="A33" activePane="bottomLeft" state="frozen"/>
      <selection pane="bottomLeft" activeCell="D45" sqref="D45"/>
    </sheetView>
  </sheetViews>
  <sheetFormatPr defaultRowHeight="12.75"/>
  <cols>
    <col min="1" max="1" width="4.7109375" style="30" customWidth="1"/>
    <col min="2" max="2" width="11.28515625" style="30" customWidth="1"/>
    <col min="3" max="3" width="8.85546875" style="30" customWidth="1"/>
    <col min="4" max="4" width="34.5703125" style="30" customWidth="1"/>
    <col min="5" max="6" width="7.5703125" style="30" customWidth="1"/>
    <col min="7" max="7" width="7.42578125" style="30" customWidth="1"/>
    <col min="8" max="8" width="8.140625" style="30" customWidth="1"/>
    <col min="9" max="9" width="8.85546875" style="30" customWidth="1"/>
  </cols>
  <sheetData>
    <row r="1" spans="1:9" ht="16.5" thickBot="1">
      <c r="A1" s="414" t="s">
        <v>58</v>
      </c>
      <c r="B1" s="414"/>
      <c r="C1" s="414"/>
      <c r="D1" s="414"/>
      <c r="E1" s="414"/>
      <c r="F1" s="414"/>
      <c r="G1" s="414"/>
      <c r="H1" s="414"/>
      <c r="I1" s="414"/>
    </row>
    <row r="2" spans="1:9" ht="63" customHeight="1" thickBot="1">
      <c r="A2" s="73" t="s">
        <v>0</v>
      </c>
      <c r="B2" s="73" t="s">
        <v>252</v>
      </c>
      <c r="C2" s="74" t="s">
        <v>59</v>
      </c>
      <c r="D2" s="75" t="s">
        <v>1</v>
      </c>
      <c r="E2" s="55" t="s">
        <v>2</v>
      </c>
      <c r="F2" s="55" t="s">
        <v>3</v>
      </c>
      <c r="G2" s="55" t="s">
        <v>4</v>
      </c>
      <c r="H2" s="55" t="s">
        <v>13</v>
      </c>
      <c r="I2" s="55" t="s">
        <v>5</v>
      </c>
    </row>
    <row r="3" spans="1:9" ht="17.100000000000001" customHeight="1">
      <c r="A3" s="41">
        <v>1</v>
      </c>
      <c r="B3" s="106" t="s">
        <v>253</v>
      </c>
      <c r="C3" s="71" t="s">
        <v>251</v>
      </c>
      <c r="D3" s="77" t="s">
        <v>75</v>
      </c>
      <c r="E3" s="59">
        <v>1</v>
      </c>
      <c r="F3" s="59">
        <v>1</v>
      </c>
      <c r="G3" s="56">
        <v>1</v>
      </c>
      <c r="H3" s="56">
        <v>17</v>
      </c>
      <c r="I3" s="56">
        <f>H3*G3*F3</f>
        <v>17</v>
      </c>
    </row>
    <row r="4" spans="1:9" ht="17.100000000000001" customHeight="1">
      <c r="A4" s="41">
        <v>2</v>
      </c>
      <c r="B4" s="70" t="s">
        <v>254</v>
      </c>
      <c r="C4" s="69" t="s">
        <v>82</v>
      </c>
      <c r="D4" s="78" t="s">
        <v>71</v>
      </c>
      <c r="E4" s="40">
        <v>1</v>
      </c>
      <c r="F4" s="40">
        <v>1</v>
      </c>
      <c r="G4" s="41">
        <v>1</v>
      </c>
      <c r="H4" s="41">
        <v>9.9</v>
      </c>
      <c r="I4" s="79">
        <f>H4*G4*F4</f>
        <v>9.9</v>
      </c>
    </row>
    <row r="5" spans="1:9" ht="17.100000000000001" customHeight="1">
      <c r="A5" s="41">
        <v>3</v>
      </c>
      <c r="B5" s="70" t="s">
        <v>26</v>
      </c>
      <c r="C5" s="35"/>
      <c r="D5" s="80" t="s">
        <v>60</v>
      </c>
      <c r="E5" s="40">
        <v>1</v>
      </c>
      <c r="F5" s="40">
        <v>1</v>
      </c>
      <c r="G5" s="41">
        <v>1</v>
      </c>
      <c r="H5" s="41">
        <v>9.9</v>
      </c>
      <c r="I5" s="79">
        <f>H5*G5*F5</f>
        <v>9.9</v>
      </c>
    </row>
    <row r="6" spans="1:9" ht="17.100000000000001" customHeight="1">
      <c r="A6" s="41">
        <v>4</v>
      </c>
      <c r="B6" s="70" t="s">
        <v>82</v>
      </c>
      <c r="C6" s="35"/>
      <c r="D6" s="81" t="s">
        <v>62</v>
      </c>
      <c r="E6" s="60">
        <v>1</v>
      </c>
      <c r="F6" s="60">
        <v>1</v>
      </c>
      <c r="G6" s="60">
        <v>1</v>
      </c>
      <c r="H6" s="60">
        <v>6.35</v>
      </c>
      <c r="I6" s="60">
        <f t="shared" ref="I6:I23" si="0">H6*G6*F6</f>
        <v>6.35</v>
      </c>
    </row>
    <row r="7" spans="1:9" ht="17.100000000000001" customHeight="1">
      <c r="A7" s="41">
        <v>5</v>
      </c>
      <c r="B7" s="66"/>
      <c r="C7" s="35"/>
      <c r="D7" s="82" t="s">
        <v>304</v>
      </c>
      <c r="E7" s="60">
        <v>1</v>
      </c>
      <c r="F7" s="60">
        <v>1</v>
      </c>
      <c r="G7" s="60">
        <v>1</v>
      </c>
      <c r="H7" s="60">
        <v>9.9</v>
      </c>
      <c r="I7" s="60">
        <f t="shared" si="0"/>
        <v>9.9</v>
      </c>
    </row>
    <row r="8" spans="1:9" ht="17.100000000000001" customHeight="1" thickBot="1">
      <c r="A8" s="41">
        <v>6</v>
      </c>
      <c r="B8" s="44"/>
      <c r="C8" s="35"/>
      <c r="D8" s="82" t="s">
        <v>305</v>
      </c>
      <c r="E8" s="60">
        <v>2</v>
      </c>
      <c r="F8" s="60">
        <v>2</v>
      </c>
      <c r="G8" s="60">
        <v>1</v>
      </c>
      <c r="H8" s="60">
        <v>6.35</v>
      </c>
      <c r="I8" s="60">
        <f t="shared" si="0"/>
        <v>12.7</v>
      </c>
    </row>
    <row r="9" spans="1:9" ht="17.100000000000001" customHeight="1" thickBot="1">
      <c r="A9" s="409" t="s">
        <v>266</v>
      </c>
      <c r="B9" s="405"/>
      <c r="C9" s="406"/>
      <c r="D9" s="84"/>
      <c r="E9" s="83">
        <f>SUM(E3:E8)</f>
        <v>7</v>
      </c>
      <c r="F9" s="83"/>
      <c r="G9" s="83">
        <f>SUM(G3:G8)</f>
        <v>6</v>
      </c>
      <c r="H9" s="83"/>
      <c r="I9" s="83">
        <f>SUM(I3:I8)</f>
        <v>65.75</v>
      </c>
    </row>
    <row r="10" spans="1:9" ht="17.100000000000001" customHeight="1">
      <c r="A10" s="35"/>
      <c r="B10" s="44"/>
      <c r="C10" s="35"/>
      <c r="D10" s="85"/>
      <c r="E10" s="35"/>
      <c r="F10" s="35"/>
      <c r="G10" s="35"/>
      <c r="H10" s="35"/>
      <c r="I10" s="35"/>
    </row>
    <row r="11" spans="1:9" ht="17.100000000000001" customHeight="1">
      <c r="A11" s="41">
        <v>1</v>
      </c>
      <c r="B11" s="44"/>
      <c r="C11" s="106" t="s">
        <v>255</v>
      </c>
      <c r="D11" s="86" t="s">
        <v>73</v>
      </c>
      <c r="E11" s="40">
        <v>1</v>
      </c>
      <c r="F11" s="40">
        <v>1</v>
      </c>
      <c r="G11" s="41">
        <v>1</v>
      </c>
      <c r="H11" s="41">
        <v>12.7</v>
      </c>
      <c r="I11" s="41">
        <f t="shared" si="0"/>
        <v>12.7</v>
      </c>
    </row>
    <row r="12" spans="1:9" ht="17.100000000000001" customHeight="1">
      <c r="A12" s="41">
        <v>2</v>
      </c>
      <c r="B12" s="44"/>
      <c r="C12" s="70" t="s">
        <v>256</v>
      </c>
      <c r="D12" s="86" t="s">
        <v>80</v>
      </c>
      <c r="E12" s="40">
        <v>1</v>
      </c>
      <c r="F12" s="40">
        <v>1</v>
      </c>
      <c r="G12" s="41">
        <v>1</v>
      </c>
      <c r="H12" s="41">
        <v>9.9</v>
      </c>
      <c r="I12" s="41">
        <f t="shared" si="0"/>
        <v>9.9</v>
      </c>
    </row>
    <row r="13" spans="1:9" ht="17.100000000000001" customHeight="1">
      <c r="A13" s="41">
        <v>3</v>
      </c>
      <c r="B13" s="44"/>
      <c r="C13" s="70" t="s">
        <v>257</v>
      </c>
      <c r="D13" s="86" t="s">
        <v>81</v>
      </c>
      <c r="E13" s="40">
        <v>3</v>
      </c>
      <c r="F13" s="40">
        <v>1</v>
      </c>
      <c r="G13" s="41">
        <v>3</v>
      </c>
      <c r="H13" s="41">
        <v>9.9</v>
      </c>
      <c r="I13" s="41">
        <f t="shared" si="0"/>
        <v>29.700000000000003</v>
      </c>
    </row>
    <row r="14" spans="1:9" ht="17.100000000000001" customHeight="1">
      <c r="A14" s="41">
        <v>4</v>
      </c>
      <c r="B14" s="44"/>
      <c r="C14" s="44"/>
      <c r="D14" s="80" t="s">
        <v>61</v>
      </c>
      <c r="E14" s="40">
        <v>2</v>
      </c>
      <c r="F14" s="40">
        <v>1</v>
      </c>
      <c r="G14" s="41">
        <v>2</v>
      </c>
      <c r="H14" s="41">
        <v>9.9</v>
      </c>
      <c r="I14" s="79">
        <f>H14*G14*F14</f>
        <v>19.8</v>
      </c>
    </row>
    <row r="15" spans="1:9" ht="17.100000000000001" customHeight="1">
      <c r="A15" s="41">
        <v>5</v>
      </c>
      <c r="B15" s="44"/>
      <c r="C15" s="44"/>
      <c r="D15" s="86" t="s">
        <v>76</v>
      </c>
      <c r="E15" s="40">
        <v>1</v>
      </c>
      <c r="F15" s="40">
        <v>1</v>
      </c>
      <c r="G15" s="41">
        <v>1</v>
      </c>
      <c r="H15" s="41">
        <v>6.35</v>
      </c>
      <c r="I15" s="41">
        <f t="shared" si="0"/>
        <v>6.35</v>
      </c>
    </row>
    <row r="16" spans="1:9" ht="17.100000000000001" customHeight="1">
      <c r="A16" s="41">
        <v>6</v>
      </c>
      <c r="B16" s="44"/>
      <c r="C16" s="44"/>
      <c r="D16" s="86" t="s">
        <v>77</v>
      </c>
      <c r="E16" s="40">
        <v>2</v>
      </c>
      <c r="F16" s="40">
        <v>2</v>
      </c>
      <c r="G16" s="41">
        <v>1</v>
      </c>
      <c r="H16" s="41">
        <v>6.35</v>
      </c>
      <c r="I16" s="41">
        <f t="shared" si="0"/>
        <v>12.7</v>
      </c>
    </row>
    <row r="17" spans="1:9" ht="17.100000000000001" customHeight="1">
      <c r="A17" s="41">
        <v>7</v>
      </c>
      <c r="B17" s="44"/>
      <c r="C17" s="44"/>
      <c r="D17" s="86" t="s">
        <v>77</v>
      </c>
      <c r="E17" s="40">
        <v>2</v>
      </c>
      <c r="F17" s="40">
        <v>2</v>
      </c>
      <c r="G17" s="41">
        <v>1</v>
      </c>
      <c r="H17" s="41">
        <v>6.35</v>
      </c>
      <c r="I17" s="41">
        <f t="shared" si="0"/>
        <v>12.7</v>
      </c>
    </row>
    <row r="18" spans="1:9" ht="17.100000000000001" customHeight="1">
      <c r="A18" s="41">
        <v>8</v>
      </c>
      <c r="B18" s="44"/>
      <c r="C18" s="44"/>
      <c r="D18" s="86" t="s">
        <v>78</v>
      </c>
      <c r="E18" s="40">
        <v>1</v>
      </c>
      <c r="F18" s="40">
        <v>1</v>
      </c>
      <c r="G18" s="41">
        <v>1</v>
      </c>
      <c r="H18" s="41">
        <v>6.35</v>
      </c>
      <c r="I18" s="41">
        <f t="shared" si="0"/>
        <v>6.35</v>
      </c>
    </row>
    <row r="19" spans="1:9" ht="17.100000000000001" customHeight="1">
      <c r="A19" s="41">
        <v>9</v>
      </c>
      <c r="B19" s="44"/>
      <c r="C19" s="44"/>
      <c r="D19" s="86" t="s">
        <v>79</v>
      </c>
      <c r="E19" s="40">
        <v>2</v>
      </c>
      <c r="F19" s="40">
        <v>2</v>
      </c>
      <c r="G19" s="41">
        <v>1</v>
      </c>
      <c r="H19" s="41">
        <v>6.35</v>
      </c>
      <c r="I19" s="41">
        <f t="shared" si="0"/>
        <v>12.7</v>
      </c>
    </row>
    <row r="20" spans="1:9" ht="17.100000000000001" customHeight="1">
      <c r="A20" s="41">
        <v>10</v>
      </c>
      <c r="B20" s="44"/>
      <c r="C20" s="44"/>
      <c r="D20" s="86" t="s">
        <v>79</v>
      </c>
      <c r="E20" s="41">
        <v>2</v>
      </c>
      <c r="F20" s="41">
        <v>2</v>
      </c>
      <c r="G20" s="41">
        <v>1</v>
      </c>
      <c r="H20" s="41">
        <v>6.35</v>
      </c>
      <c r="I20" s="41">
        <f t="shared" si="0"/>
        <v>12.7</v>
      </c>
    </row>
    <row r="21" spans="1:9" ht="17.100000000000001" customHeight="1">
      <c r="A21" s="41">
        <v>11</v>
      </c>
      <c r="B21" s="44"/>
      <c r="C21" s="44"/>
      <c r="D21" s="86" t="s">
        <v>72</v>
      </c>
      <c r="E21" s="41">
        <v>2</v>
      </c>
      <c r="F21" s="41">
        <v>2</v>
      </c>
      <c r="G21" s="41">
        <v>1</v>
      </c>
      <c r="H21" s="41">
        <v>6.35</v>
      </c>
      <c r="I21" s="41">
        <f t="shared" si="0"/>
        <v>12.7</v>
      </c>
    </row>
    <row r="22" spans="1:9" ht="17.100000000000001" customHeight="1">
      <c r="A22" s="41">
        <v>12</v>
      </c>
      <c r="B22" s="44"/>
      <c r="C22" s="44"/>
      <c r="D22" s="86" t="s">
        <v>74</v>
      </c>
      <c r="E22" s="41">
        <v>3</v>
      </c>
      <c r="F22" s="41">
        <v>3</v>
      </c>
      <c r="G22" s="41">
        <v>1</v>
      </c>
      <c r="H22" s="41">
        <v>4.2</v>
      </c>
      <c r="I22" s="41">
        <f t="shared" si="0"/>
        <v>12.600000000000001</v>
      </c>
    </row>
    <row r="23" spans="1:9" ht="17.100000000000001" customHeight="1">
      <c r="A23" s="41">
        <v>13</v>
      </c>
      <c r="B23" s="44"/>
      <c r="C23" s="44"/>
      <c r="D23" s="86" t="s">
        <v>74</v>
      </c>
      <c r="E23" s="41">
        <v>2</v>
      </c>
      <c r="F23" s="41">
        <v>2</v>
      </c>
      <c r="G23" s="41">
        <v>1</v>
      </c>
      <c r="H23" s="41">
        <v>4.2</v>
      </c>
      <c r="I23" s="41">
        <f t="shared" si="0"/>
        <v>8.4</v>
      </c>
    </row>
    <row r="24" spans="1:9" ht="17.100000000000001" customHeight="1">
      <c r="A24" s="41"/>
      <c r="B24" s="44"/>
      <c r="C24" s="44"/>
      <c r="D24" s="86"/>
      <c r="E24" s="41"/>
      <c r="F24" s="41"/>
      <c r="G24" s="41"/>
      <c r="H24" s="41"/>
      <c r="I24" s="41"/>
    </row>
    <row r="25" spans="1:9" ht="17.100000000000001" customHeight="1" thickBot="1">
      <c r="A25" s="41"/>
      <c r="B25" s="44"/>
      <c r="C25" s="87"/>
      <c r="D25" s="86"/>
      <c r="E25" s="41"/>
      <c r="F25" s="41"/>
      <c r="G25" s="41"/>
      <c r="H25" s="41"/>
      <c r="I25" s="41"/>
    </row>
    <row r="26" spans="1:9" ht="17.100000000000001" customHeight="1" thickBot="1">
      <c r="A26" s="409" t="s">
        <v>267</v>
      </c>
      <c r="B26" s="405"/>
      <c r="C26" s="406"/>
      <c r="D26" s="89"/>
      <c r="E26" s="46">
        <f>SUM(E11:E23)</f>
        <v>24</v>
      </c>
      <c r="F26" s="46"/>
      <c r="G26" s="46">
        <f>SUM(G11:G23)</f>
        <v>16</v>
      </c>
      <c r="H26" s="46"/>
      <c r="I26" s="46">
        <f>SUM(I11:I23)</f>
        <v>169.29999999999998</v>
      </c>
    </row>
    <row r="27" spans="1:9" ht="17.100000000000001" customHeight="1">
      <c r="A27" s="35"/>
      <c r="B27" s="44"/>
      <c r="C27" s="44"/>
      <c r="D27" s="90"/>
      <c r="E27" s="35"/>
      <c r="F27" s="35"/>
      <c r="G27" s="35"/>
      <c r="H27" s="35"/>
      <c r="I27" s="35"/>
    </row>
    <row r="28" spans="1:9" ht="17.100000000000001" customHeight="1">
      <c r="A28" s="60">
        <v>1</v>
      </c>
      <c r="B28" s="64"/>
      <c r="C28" s="415" t="s">
        <v>258</v>
      </c>
      <c r="D28" s="91" t="s">
        <v>260</v>
      </c>
      <c r="E28" s="41">
        <v>1</v>
      </c>
      <c r="F28" s="41">
        <v>1</v>
      </c>
      <c r="G28" s="41">
        <v>1</v>
      </c>
      <c r="H28" s="41">
        <v>17</v>
      </c>
      <c r="I28" s="41">
        <f t="shared" ref="I28:I33" si="1">H28*G28*F28</f>
        <v>17</v>
      </c>
    </row>
    <row r="29" spans="1:9" ht="17.100000000000001" customHeight="1">
      <c r="A29" s="35">
        <v>2</v>
      </c>
      <c r="B29" s="44"/>
      <c r="C29" s="416"/>
      <c r="D29" s="91" t="s">
        <v>14</v>
      </c>
      <c r="E29" s="41">
        <v>1</v>
      </c>
      <c r="F29" s="41">
        <v>1</v>
      </c>
      <c r="G29" s="41">
        <v>1</v>
      </c>
      <c r="H29" s="41">
        <v>9.9</v>
      </c>
      <c r="I29" s="41">
        <f t="shared" si="1"/>
        <v>9.9</v>
      </c>
    </row>
    <row r="30" spans="1:9" ht="17.100000000000001" customHeight="1">
      <c r="A30" s="60">
        <v>3</v>
      </c>
      <c r="B30" s="44"/>
      <c r="C30" s="70" t="s">
        <v>259</v>
      </c>
      <c r="D30" s="91" t="s">
        <v>22</v>
      </c>
      <c r="E30" s="41">
        <v>1</v>
      </c>
      <c r="F30" s="41">
        <v>1</v>
      </c>
      <c r="G30" s="41">
        <v>1</v>
      </c>
      <c r="H30" s="41">
        <v>12.7</v>
      </c>
      <c r="I30" s="41">
        <f t="shared" si="1"/>
        <v>12.7</v>
      </c>
    </row>
    <row r="31" spans="1:9" ht="17.100000000000001" customHeight="1">
      <c r="A31" s="35">
        <v>4</v>
      </c>
      <c r="B31" s="44"/>
      <c r="C31" s="44"/>
      <c r="D31" s="91" t="s">
        <v>261</v>
      </c>
      <c r="E31" s="41">
        <v>3</v>
      </c>
      <c r="F31" s="41">
        <v>1</v>
      </c>
      <c r="G31" s="41">
        <v>3</v>
      </c>
      <c r="H31" s="41">
        <v>9.9</v>
      </c>
      <c r="I31" s="41">
        <f t="shared" si="1"/>
        <v>29.700000000000003</v>
      </c>
    </row>
    <row r="32" spans="1:9" ht="17.100000000000001" customHeight="1">
      <c r="A32" s="60">
        <v>5</v>
      </c>
      <c r="B32" s="44"/>
      <c r="C32" s="44"/>
      <c r="D32" s="91" t="s">
        <v>262</v>
      </c>
      <c r="E32" s="41">
        <v>1</v>
      </c>
      <c r="F32" s="41">
        <v>1</v>
      </c>
      <c r="G32" s="41">
        <v>1</v>
      </c>
      <c r="H32" s="41">
        <v>6.35</v>
      </c>
      <c r="I32" s="41">
        <f t="shared" si="1"/>
        <v>6.35</v>
      </c>
    </row>
    <row r="33" spans="1:9" ht="17.100000000000001" customHeight="1">
      <c r="A33" s="35">
        <v>6</v>
      </c>
      <c r="B33" s="44"/>
      <c r="C33" s="44"/>
      <c r="D33" s="91" t="s">
        <v>53</v>
      </c>
      <c r="E33" s="41">
        <v>1</v>
      </c>
      <c r="F33" s="41">
        <v>1</v>
      </c>
      <c r="G33" s="41">
        <v>1</v>
      </c>
      <c r="H33" s="41">
        <v>6.35</v>
      </c>
      <c r="I33" s="41">
        <f t="shared" si="1"/>
        <v>6.35</v>
      </c>
    </row>
    <row r="34" spans="1:9" ht="17.100000000000001" customHeight="1" thickBot="1">
      <c r="A34" s="35"/>
      <c r="B34" s="44"/>
      <c r="C34" s="44"/>
      <c r="D34" s="92"/>
      <c r="E34" s="35"/>
      <c r="F34" s="35"/>
      <c r="G34" s="35"/>
      <c r="H34" s="35"/>
      <c r="I34" s="35"/>
    </row>
    <row r="35" spans="1:9" ht="17.100000000000001" customHeight="1" thickBot="1">
      <c r="A35" s="409" t="s">
        <v>263</v>
      </c>
      <c r="B35" s="405"/>
      <c r="C35" s="406"/>
      <c r="D35" s="93"/>
      <c r="E35" s="94">
        <f>SUM(E28:E34)</f>
        <v>8</v>
      </c>
      <c r="F35" s="95"/>
      <c r="G35" s="95">
        <f>SUM(G28:G34)</f>
        <v>8</v>
      </c>
      <c r="H35" s="95"/>
      <c r="I35" s="48">
        <f>SUM(I28:I34)</f>
        <v>81.999999999999986</v>
      </c>
    </row>
    <row r="36" spans="1:9" ht="17.100000000000001" customHeight="1">
      <c r="A36" s="96"/>
      <c r="B36" s="59"/>
      <c r="C36" s="59"/>
      <c r="D36" s="97"/>
      <c r="E36" s="96"/>
      <c r="F36" s="96"/>
      <c r="G36" s="96"/>
      <c r="H36" s="96"/>
      <c r="I36" s="96"/>
    </row>
    <row r="37" spans="1:9" ht="17.100000000000001" customHeight="1">
      <c r="A37" s="98">
        <v>1</v>
      </c>
      <c r="B37" s="66"/>
      <c r="C37" s="70" t="s">
        <v>64</v>
      </c>
      <c r="D37" s="36" t="s">
        <v>69</v>
      </c>
      <c r="E37" s="98">
        <v>1</v>
      </c>
      <c r="F37" s="98">
        <v>1</v>
      </c>
      <c r="G37" s="98">
        <v>1</v>
      </c>
      <c r="H37" s="98">
        <v>12.7</v>
      </c>
      <c r="I37" s="98">
        <f>H37*G37*F37</f>
        <v>12.7</v>
      </c>
    </row>
    <row r="38" spans="1:9" ht="17.100000000000001" customHeight="1">
      <c r="A38" s="41">
        <v>2</v>
      </c>
      <c r="B38" s="66"/>
      <c r="C38" s="70" t="s">
        <v>87</v>
      </c>
      <c r="D38" s="36" t="s">
        <v>68</v>
      </c>
      <c r="E38" s="41">
        <v>1</v>
      </c>
      <c r="F38" s="41">
        <v>1</v>
      </c>
      <c r="G38" s="41">
        <v>1</v>
      </c>
      <c r="H38" s="41">
        <v>9.9</v>
      </c>
      <c r="I38" s="98">
        <f t="shared" ref="I38:I43" si="2">H38*G38*F38</f>
        <v>9.9</v>
      </c>
    </row>
    <row r="39" spans="1:9" ht="17.100000000000001" customHeight="1">
      <c r="A39" s="98">
        <v>3</v>
      </c>
      <c r="B39" s="66"/>
      <c r="C39" s="70" t="s">
        <v>279</v>
      </c>
      <c r="D39" s="99" t="s">
        <v>70</v>
      </c>
      <c r="E39" s="41">
        <v>1</v>
      </c>
      <c r="F39" s="41">
        <v>1</v>
      </c>
      <c r="G39" s="98">
        <v>1</v>
      </c>
      <c r="H39" s="41">
        <v>9.9</v>
      </c>
      <c r="I39" s="98">
        <f t="shared" si="2"/>
        <v>9.9</v>
      </c>
    </row>
    <row r="40" spans="1:9" ht="17.100000000000001" customHeight="1">
      <c r="A40" s="41">
        <v>4</v>
      </c>
      <c r="B40" s="66"/>
      <c r="C40" s="70" t="s">
        <v>63</v>
      </c>
      <c r="D40" s="91" t="s">
        <v>66</v>
      </c>
      <c r="E40" s="40">
        <v>1</v>
      </c>
      <c r="F40" s="40">
        <v>1</v>
      </c>
      <c r="G40" s="41">
        <v>1</v>
      </c>
      <c r="H40" s="41">
        <v>6.35</v>
      </c>
      <c r="I40" s="98">
        <f t="shared" si="2"/>
        <v>6.35</v>
      </c>
    </row>
    <row r="41" spans="1:9" ht="17.100000000000001" customHeight="1">
      <c r="A41" s="98">
        <v>5</v>
      </c>
      <c r="B41" s="44"/>
      <c r="C41" s="44"/>
      <c r="D41" s="36" t="s">
        <v>67</v>
      </c>
      <c r="E41" s="41">
        <v>1</v>
      </c>
      <c r="F41" s="41">
        <v>1</v>
      </c>
      <c r="G41" s="98">
        <v>1</v>
      </c>
      <c r="H41" s="41">
        <v>6.35</v>
      </c>
      <c r="I41" s="98">
        <f t="shared" si="2"/>
        <v>6.35</v>
      </c>
    </row>
    <row r="42" spans="1:9" ht="17.100000000000001" customHeight="1">
      <c r="A42" s="41">
        <v>6</v>
      </c>
      <c r="B42" s="44"/>
      <c r="C42" s="44"/>
      <c r="D42" s="107" t="s">
        <v>65</v>
      </c>
      <c r="E42" s="109">
        <v>3</v>
      </c>
      <c r="F42" s="109">
        <v>3</v>
      </c>
      <c r="G42" s="109">
        <v>1</v>
      </c>
      <c r="H42" s="68">
        <v>4.2</v>
      </c>
      <c r="I42" s="108">
        <f t="shared" si="2"/>
        <v>12.600000000000001</v>
      </c>
    </row>
    <row r="43" spans="1:9" ht="17.100000000000001" customHeight="1">
      <c r="A43" s="98">
        <v>7</v>
      </c>
      <c r="B43" s="44"/>
      <c r="C43" s="44"/>
      <c r="D43" s="99" t="s">
        <v>65</v>
      </c>
      <c r="E43" s="35">
        <v>2</v>
      </c>
      <c r="F43" s="35">
        <v>2</v>
      </c>
      <c r="G43" s="35">
        <v>1</v>
      </c>
      <c r="H43" s="43">
        <v>4.2</v>
      </c>
      <c r="I43" s="98">
        <f t="shared" si="2"/>
        <v>8.4</v>
      </c>
    </row>
    <row r="44" spans="1:9" ht="17.100000000000001" customHeight="1">
      <c r="A44" s="41">
        <v>8</v>
      </c>
      <c r="B44" s="44"/>
      <c r="C44" s="44"/>
      <c r="D44" s="36" t="s">
        <v>83</v>
      </c>
      <c r="E44" s="41"/>
      <c r="F44" s="41"/>
      <c r="G44" s="41">
        <v>1</v>
      </c>
      <c r="H44" s="42">
        <v>5</v>
      </c>
      <c r="I44" s="98">
        <v>5</v>
      </c>
    </row>
    <row r="45" spans="1:9" ht="17.100000000000001" customHeight="1" thickBot="1">
      <c r="A45" s="98"/>
      <c r="B45" s="44"/>
      <c r="C45" s="44"/>
      <c r="D45" s="92"/>
      <c r="E45" s="35"/>
      <c r="F45" s="35"/>
      <c r="G45" s="35"/>
      <c r="H45" s="43"/>
      <c r="I45" s="98"/>
    </row>
    <row r="46" spans="1:9" ht="17.100000000000001" customHeight="1" thickBot="1">
      <c r="A46" s="409" t="s">
        <v>264</v>
      </c>
      <c r="B46" s="405"/>
      <c r="C46" s="406"/>
      <c r="D46" s="93"/>
      <c r="E46" s="46">
        <f>SUM(E37:E44)</f>
        <v>10</v>
      </c>
      <c r="F46" s="46"/>
      <c r="G46" s="46">
        <f>SUM(G37:G44)</f>
        <v>8</v>
      </c>
      <c r="H46" s="46"/>
      <c r="I46" s="46">
        <f>SUM(I37:I44)</f>
        <v>71.2</v>
      </c>
    </row>
    <row r="47" spans="1:9" ht="17.100000000000001" customHeight="1">
      <c r="A47" s="98"/>
      <c r="B47" s="44"/>
      <c r="C47" s="44"/>
      <c r="D47" s="92"/>
      <c r="E47" s="35"/>
      <c r="F47" s="35"/>
      <c r="G47" s="35"/>
      <c r="H47" s="43"/>
      <c r="I47" s="98"/>
    </row>
    <row r="48" spans="1:9" ht="17.100000000000001" customHeight="1">
      <c r="A48" s="41">
        <v>1</v>
      </c>
      <c r="B48" s="40"/>
      <c r="C48" s="110" t="s">
        <v>25</v>
      </c>
      <c r="D48" s="36" t="s">
        <v>86</v>
      </c>
      <c r="E48" s="41">
        <v>1</v>
      </c>
      <c r="F48" s="41">
        <v>1</v>
      </c>
      <c r="G48" s="41">
        <v>1</v>
      </c>
      <c r="H48" s="41">
        <v>9.9</v>
      </c>
      <c r="I48" s="98">
        <f>H48*G48*F48</f>
        <v>9.9</v>
      </c>
    </row>
    <row r="49" spans="1:9" ht="17.100000000000001" customHeight="1">
      <c r="A49" s="41">
        <v>2</v>
      </c>
      <c r="B49" s="40"/>
      <c r="C49" s="40"/>
      <c r="D49" s="36" t="s">
        <v>85</v>
      </c>
      <c r="E49" s="41">
        <v>1</v>
      </c>
      <c r="F49" s="41">
        <v>1</v>
      </c>
      <c r="G49" s="41">
        <v>1</v>
      </c>
      <c r="H49" s="41">
        <v>6.35</v>
      </c>
      <c r="I49" s="98">
        <f>H49*G49*F49</f>
        <v>6.35</v>
      </c>
    </row>
    <row r="50" spans="1:9" ht="17.100000000000001" customHeight="1">
      <c r="A50" s="41">
        <v>3</v>
      </c>
      <c r="B50" s="40"/>
      <c r="C50" s="40"/>
      <c r="D50" s="36" t="s">
        <v>84</v>
      </c>
      <c r="E50" s="41">
        <v>1</v>
      </c>
      <c r="F50" s="41">
        <v>1</v>
      </c>
      <c r="G50" s="41">
        <v>1</v>
      </c>
      <c r="H50" s="41">
        <v>4.2</v>
      </c>
      <c r="I50" s="98">
        <f>H50*G50*F50</f>
        <v>4.2</v>
      </c>
    </row>
    <row r="51" spans="1:9" ht="17.100000000000001" customHeight="1" thickBot="1">
      <c r="A51" s="60"/>
      <c r="B51" s="64"/>
      <c r="C51" s="64"/>
      <c r="D51" s="99"/>
      <c r="E51" s="60"/>
      <c r="F51" s="60"/>
      <c r="G51" s="60"/>
      <c r="H51" s="60"/>
      <c r="I51" s="35"/>
    </row>
    <row r="52" spans="1:9" ht="17.100000000000001" customHeight="1" thickBot="1">
      <c r="A52" s="409" t="s">
        <v>265</v>
      </c>
      <c r="B52" s="405"/>
      <c r="C52" s="406"/>
      <c r="D52" s="93"/>
      <c r="E52" s="46">
        <f>SUM(E48:E50)</f>
        <v>3</v>
      </c>
      <c r="F52" s="46"/>
      <c r="G52" s="46">
        <f>SUM(G48:G50)</f>
        <v>3</v>
      </c>
      <c r="H52" s="46"/>
      <c r="I52" s="46">
        <f>SUM(I48:I50)</f>
        <v>20.45</v>
      </c>
    </row>
    <row r="53" spans="1:9" ht="17.100000000000001" customHeight="1">
      <c r="A53" s="98"/>
      <c r="B53" s="98"/>
      <c r="C53" s="98"/>
      <c r="D53" s="100"/>
      <c r="E53" s="87"/>
      <c r="F53" s="87"/>
      <c r="G53" s="98"/>
      <c r="H53" s="101"/>
      <c r="I53" s="101"/>
    </row>
    <row r="54" spans="1:9" ht="17.100000000000001" customHeight="1">
      <c r="A54" s="41"/>
      <c r="B54" s="35"/>
      <c r="C54" s="35"/>
      <c r="D54" s="102"/>
      <c r="E54" s="44"/>
      <c r="F54" s="44"/>
      <c r="G54" s="35"/>
      <c r="H54" s="43"/>
      <c r="I54" s="43"/>
    </row>
    <row r="55" spans="1:9" ht="17.100000000000001" customHeight="1" thickBot="1">
      <c r="A55" s="41"/>
      <c r="B55" s="65"/>
      <c r="C55" s="65"/>
      <c r="D55" s="102"/>
      <c r="E55" s="103"/>
      <c r="F55" s="103"/>
      <c r="G55" s="65"/>
      <c r="H55" s="104"/>
      <c r="I55" s="104"/>
    </row>
    <row r="56" spans="1:9" ht="17.100000000000001" customHeight="1" thickBot="1">
      <c r="A56" s="409" t="s">
        <v>268</v>
      </c>
      <c r="B56" s="412"/>
      <c r="C56" s="413"/>
      <c r="D56" s="46"/>
      <c r="E56" s="46">
        <f>E9+E26+E35+E46+E52</f>
        <v>52</v>
      </c>
      <c r="F56" s="46"/>
      <c r="G56" s="46">
        <f>G9+G26+G35+G46+G52</f>
        <v>41</v>
      </c>
      <c r="H56" s="46"/>
      <c r="I56" s="46">
        <f>I9+I26+I35+I46+I52</f>
        <v>408.69999999999993</v>
      </c>
    </row>
    <row r="57" spans="1:9" ht="17.100000000000001" customHeight="1" thickBot="1">
      <c r="A57" s="45"/>
      <c r="B57" s="410" t="s">
        <v>9</v>
      </c>
      <c r="C57" s="404"/>
      <c r="D57" s="404"/>
      <c r="E57" s="404"/>
      <c r="F57" s="411"/>
      <c r="G57" s="47"/>
      <c r="H57" s="47"/>
      <c r="I57" s="49">
        <f>I56*1.7</f>
        <v>694.78999999999985</v>
      </c>
    </row>
    <row r="58" spans="1:9" ht="17.100000000000001" customHeight="1"/>
  </sheetData>
  <mergeCells count="9">
    <mergeCell ref="A46:C46"/>
    <mergeCell ref="A52:C52"/>
    <mergeCell ref="B57:F57"/>
    <mergeCell ref="A56:C56"/>
    <mergeCell ref="A1:I1"/>
    <mergeCell ref="C28:C29"/>
    <mergeCell ref="A35:C35"/>
    <mergeCell ref="A26:C26"/>
    <mergeCell ref="A9:C9"/>
  </mergeCells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30"/>
  <sheetViews>
    <sheetView rightToLeft="1" workbookViewId="0">
      <pane ySplit="2" topLeftCell="A3" activePane="bottomLeft" state="frozen"/>
      <selection pane="bottomLeft" activeCell="D25" sqref="D25"/>
    </sheetView>
  </sheetViews>
  <sheetFormatPr defaultRowHeight="12.75"/>
  <cols>
    <col min="1" max="1" width="6.5703125" style="30" customWidth="1"/>
    <col min="2" max="2" width="16.7109375" style="30" customWidth="1"/>
    <col min="3" max="3" width="36.7109375" style="30" customWidth="1"/>
    <col min="4" max="4" width="7.5703125" style="30" customWidth="1"/>
    <col min="5" max="5" width="7.28515625" style="30" customWidth="1"/>
    <col min="6" max="6" width="7.42578125" style="30" customWidth="1"/>
    <col min="7" max="9" width="8.85546875" style="30" customWidth="1"/>
  </cols>
  <sheetData>
    <row r="1" spans="1:9" ht="16.5" thickBot="1">
      <c r="A1" s="417" t="s">
        <v>234</v>
      </c>
      <c r="B1" s="417"/>
      <c r="C1" s="417"/>
      <c r="D1" s="417"/>
      <c r="E1" s="417"/>
      <c r="F1" s="417"/>
      <c r="G1" s="417"/>
      <c r="H1" s="417"/>
      <c r="I1" s="417"/>
    </row>
    <row r="2" spans="1:9" ht="60.75" thickBot="1">
      <c r="A2" s="54" t="s">
        <v>0</v>
      </c>
      <c r="B2" s="54" t="s">
        <v>235</v>
      </c>
      <c r="C2" s="55" t="s">
        <v>1</v>
      </c>
      <c r="D2" s="144" t="s">
        <v>2</v>
      </c>
      <c r="E2" s="144" t="s">
        <v>3</v>
      </c>
      <c r="F2" s="144" t="s">
        <v>4</v>
      </c>
      <c r="G2" s="144" t="s">
        <v>13</v>
      </c>
      <c r="H2" s="144" t="s">
        <v>5</v>
      </c>
      <c r="I2" s="178" t="s">
        <v>12</v>
      </c>
    </row>
    <row r="3" spans="1:9" ht="17.100000000000001" customHeight="1">
      <c r="A3" s="96">
        <v>1</v>
      </c>
      <c r="B3" s="112" t="s">
        <v>234</v>
      </c>
      <c r="C3" s="113" t="s">
        <v>236</v>
      </c>
      <c r="D3" s="270">
        <v>1</v>
      </c>
      <c r="E3" s="172">
        <v>1</v>
      </c>
      <c r="F3" s="109">
        <v>1</v>
      </c>
      <c r="G3" s="109">
        <v>17</v>
      </c>
      <c r="H3" s="109">
        <f>G3*F3</f>
        <v>17</v>
      </c>
      <c r="I3" s="271"/>
    </row>
    <row r="4" spans="1:9" ht="17.100000000000001" customHeight="1" thickBot="1">
      <c r="A4" s="41">
        <v>2</v>
      </c>
      <c r="B4" s="44"/>
      <c r="C4" s="91" t="s">
        <v>241</v>
      </c>
      <c r="D4" s="270">
        <v>1</v>
      </c>
      <c r="E4" s="172">
        <v>1</v>
      </c>
      <c r="F4" s="109">
        <v>1</v>
      </c>
      <c r="G4" s="109">
        <v>9.9</v>
      </c>
      <c r="H4" s="109">
        <f t="shared" ref="H4:H13" si="0">G4*F4*E4</f>
        <v>9.9</v>
      </c>
      <c r="I4" s="271"/>
    </row>
    <row r="5" spans="1:9" ht="17.100000000000001" customHeight="1">
      <c r="A5" s="96">
        <v>3</v>
      </c>
      <c r="B5" s="44"/>
      <c r="C5" s="63" t="s">
        <v>237</v>
      </c>
      <c r="D5" s="270">
        <v>1</v>
      </c>
      <c r="E5" s="172">
        <v>1</v>
      </c>
      <c r="F5" s="109">
        <v>1</v>
      </c>
      <c r="G5" s="109">
        <v>12.7</v>
      </c>
      <c r="H5" s="109">
        <f t="shared" si="0"/>
        <v>12.7</v>
      </c>
      <c r="I5" s="271"/>
    </row>
    <row r="6" spans="1:9" ht="17.100000000000001" customHeight="1" thickBot="1">
      <c r="A6" s="41">
        <v>4</v>
      </c>
      <c r="B6" s="44"/>
      <c r="C6" s="63" t="s">
        <v>240</v>
      </c>
      <c r="D6" s="270">
        <v>1</v>
      </c>
      <c r="E6" s="172">
        <v>1</v>
      </c>
      <c r="F6" s="109">
        <v>1</v>
      </c>
      <c r="G6" s="109">
        <v>6.35</v>
      </c>
      <c r="H6" s="109">
        <f t="shared" si="0"/>
        <v>6.35</v>
      </c>
      <c r="I6" s="271"/>
    </row>
    <row r="7" spans="1:9" ht="17.100000000000001" customHeight="1">
      <c r="A7" s="96">
        <v>5</v>
      </c>
      <c r="B7" s="44"/>
      <c r="C7" s="63" t="s">
        <v>296</v>
      </c>
      <c r="D7" s="270">
        <v>2</v>
      </c>
      <c r="E7" s="172">
        <v>2</v>
      </c>
      <c r="F7" s="109">
        <v>1</v>
      </c>
      <c r="G7" s="109">
        <v>4.2</v>
      </c>
      <c r="H7" s="109">
        <f t="shared" si="0"/>
        <v>8.4</v>
      </c>
      <c r="I7" s="271"/>
    </row>
    <row r="8" spans="1:9" ht="17.100000000000001" customHeight="1" thickBot="1">
      <c r="A8" s="41">
        <v>6</v>
      </c>
      <c r="B8" s="44"/>
      <c r="C8" s="63" t="s">
        <v>238</v>
      </c>
      <c r="D8" s="270">
        <v>1</v>
      </c>
      <c r="E8" s="172">
        <v>1</v>
      </c>
      <c r="F8" s="109">
        <v>1</v>
      </c>
      <c r="G8" s="109">
        <v>12.7</v>
      </c>
      <c r="H8" s="109">
        <f t="shared" si="0"/>
        <v>12.7</v>
      </c>
      <c r="I8" s="271"/>
    </row>
    <row r="9" spans="1:9" ht="17.100000000000001" customHeight="1">
      <c r="A9" s="96">
        <v>7</v>
      </c>
      <c r="B9" s="35"/>
      <c r="C9" s="63" t="s">
        <v>239</v>
      </c>
      <c r="D9" s="272">
        <v>1</v>
      </c>
      <c r="E9" s="109">
        <v>1</v>
      </c>
      <c r="F9" s="109">
        <v>1</v>
      </c>
      <c r="G9" s="109">
        <v>12.7</v>
      </c>
      <c r="H9" s="109">
        <f t="shared" si="0"/>
        <v>12.7</v>
      </c>
      <c r="I9" s="271"/>
    </row>
    <row r="10" spans="1:9" ht="17.100000000000001" customHeight="1">
      <c r="A10" s="41">
        <v>8</v>
      </c>
      <c r="B10" s="35"/>
      <c r="C10" s="91" t="s">
        <v>242</v>
      </c>
      <c r="D10" s="272">
        <v>2</v>
      </c>
      <c r="E10" s="109">
        <v>2</v>
      </c>
      <c r="F10" s="109">
        <v>1</v>
      </c>
      <c r="G10" s="109">
        <v>4.2</v>
      </c>
      <c r="H10" s="109">
        <f t="shared" si="0"/>
        <v>8.4</v>
      </c>
      <c r="I10" s="271"/>
    </row>
    <row r="11" spans="1:9" ht="17.100000000000001" customHeight="1" thickBot="1">
      <c r="A11" s="98"/>
      <c r="B11" s="258"/>
      <c r="C11" s="91"/>
      <c r="D11" s="272">
        <f>SUM(D3:D10)</f>
        <v>10</v>
      </c>
      <c r="E11" s="272">
        <f t="shared" ref="E11:H11" si="1">SUM(E3:E10)</f>
        <v>10</v>
      </c>
      <c r="F11" s="272">
        <f t="shared" si="1"/>
        <v>8</v>
      </c>
      <c r="G11" s="272"/>
      <c r="H11" s="272">
        <f t="shared" si="1"/>
        <v>88.15</v>
      </c>
      <c r="I11" s="271"/>
    </row>
    <row r="12" spans="1:9" ht="17.100000000000001" customHeight="1">
      <c r="A12" s="96">
        <v>9</v>
      </c>
      <c r="B12" s="69" t="s">
        <v>272</v>
      </c>
      <c r="C12" s="91" t="s">
        <v>273</v>
      </c>
      <c r="D12" s="272">
        <v>2</v>
      </c>
      <c r="E12" s="109">
        <v>1</v>
      </c>
      <c r="F12" s="109">
        <v>2</v>
      </c>
      <c r="G12" s="109">
        <v>9.9</v>
      </c>
      <c r="H12" s="109">
        <f t="shared" si="0"/>
        <v>19.8</v>
      </c>
      <c r="I12" s="273"/>
    </row>
    <row r="13" spans="1:9" ht="17.100000000000001" customHeight="1" thickBot="1">
      <c r="A13" s="41">
        <v>10</v>
      </c>
      <c r="B13" s="35"/>
      <c r="C13" s="91" t="s">
        <v>274</v>
      </c>
      <c r="D13" s="272">
        <v>2</v>
      </c>
      <c r="E13" s="109">
        <v>2</v>
      </c>
      <c r="F13" s="109">
        <v>2</v>
      </c>
      <c r="G13" s="109">
        <v>6.35</v>
      </c>
      <c r="H13" s="109">
        <f t="shared" si="0"/>
        <v>25.4</v>
      </c>
      <c r="I13" s="273"/>
    </row>
    <row r="14" spans="1:9" ht="17.100000000000001" customHeight="1">
      <c r="A14" s="96">
        <v>11</v>
      </c>
      <c r="B14" s="35"/>
      <c r="C14" s="91" t="s">
        <v>249</v>
      </c>
      <c r="D14" s="272"/>
      <c r="E14" s="109"/>
      <c r="F14" s="109">
        <v>1</v>
      </c>
      <c r="G14" s="109">
        <v>5</v>
      </c>
      <c r="H14" s="246">
        <f>+G14*F14</f>
        <v>5</v>
      </c>
      <c r="I14" s="271"/>
    </row>
    <row r="15" spans="1:9" ht="17.100000000000001" customHeight="1" thickBot="1">
      <c r="A15" s="41"/>
      <c r="B15" s="35"/>
      <c r="C15" s="114"/>
      <c r="D15" s="272">
        <f>SUM(D12:D14)</f>
        <v>4</v>
      </c>
      <c r="E15" s="272">
        <f t="shared" ref="E15:H15" si="2">SUM(E12:E14)</f>
        <v>3</v>
      </c>
      <c r="F15" s="272">
        <f t="shared" si="2"/>
        <v>5</v>
      </c>
      <c r="G15" s="272"/>
      <c r="H15" s="272">
        <f t="shared" si="2"/>
        <v>50.2</v>
      </c>
      <c r="I15" s="60"/>
    </row>
    <row r="16" spans="1:9" ht="17.100000000000001" customHeight="1" thickBot="1">
      <c r="A16" s="267" t="s">
        <v>247</v>
      </c>
      <c r="B16" s="46"/>
      <c r="C16" s="115"/>
      <c r="D16" s="46">
        <f>+D15+D11</f>
        <v>14</v>
      </c>
      <c r="E16" s="46"/>
      <c r="F16" s="46">
        <f>+F15+F11</f>
        <v>13</v>
      </c>
      <c r="G16" s="46"/>
      <c r="H16" s="46">
        <f>+H15+H11</f>
        <v>138.35000000000002</v>
      </c>
      <c r="I16" s="83"/>
    </row>
    <row r="17" spans="1:9" ht="17.100000000000001" customHeight="1">
      <c r="A17" s="98"/>
      <c r="B17" s="35"/>
      <c r="C17" s="116"/>
      <c r="D17" s="98"/>
      <c r="E17" s="98"/>
      <c r="F17" s="98"/>
      <c r="G17" s="98"/>
      <c r="H17" s="35"/>
      <c r="I17" s="98"/>
    </row>
    <row r="18" spans="1:9" ht="17.100000000000001" customHeight="1">
      <c r="A18" s="41">
        <v>1</v>
      </c>
      <c r="B18" s="70" t="s">
        <v>243</v>
      </c>
      <c r="C18" s="91" t="s">
        <v>244</v>
      </c>
      <c r="D18" s="40">
        <v>1</v>
      </c>
      <c r="E18" s="40">
        <v>1</v>
      </c>
      <c r="F18" s="41">
        <v>1</v>
      </c>
      <c r="G18" s="41">
        <v>12.7</v>
      </c>
      <c r="H18" s="60">
        <f t="shared" ref="H18:H23" si="3">G18*F18*E18</f>
        <v>12.7</v>
      </c>
      <c r="I18" s="41"/>
    </row>
    <row r="19" spans="1:9" ht="17.100000000000001" customHeight="1">
      <c r="A19" s="41">
        <v>2</v>
      </c>
      <c r="B19" s="44"/>
      <c r="C19" s="91" t="s">
        <v>245</v>
      </c>
      <c r="D19" s="40">
        <v>1</v>
      </c>
      <c r="E19" s="40">
        <v>1</v>
      </c>
      <c r="F19" s="41">
        <v>1</v>
      </c>
      <c r="G19" s="41">
        <v>9.9</v>
      </c>
      <c r="H19" s="60">
        <f t="shared" si="3"/>
        <v>9.9</v>
      </c>
      <c r="I19" s="41"/>
    </row>
    <row r="20" spans="1:9" ht="17.100000000000001" customHeight="1">
      <c r="A20" s="41">
        <v>3</v>
      </c>
      <c r="B20" s="44"/>
      <c r="C20" s="91" t="s">
        <v>246</v>
      </c>
      <c r="D20" s="64">
        <v>1</v>
      </c>
      <c r="E20" s="64">
        <v>1</v>
      </c>
      <c r="F20" s="60">
        <v>1</v>
      </c>
      <c r="G20" s="60">
        <v>9.9</v>
      </c>
      <c r="H20" s="60">
        <f t="shared" si="3"/>
        <v>9.9</v>
      </c>
      <c r="I20" s="41"/>
    </row>
    <row r="21" spans="1:9" ht="17.100000000000001" customHeight="1">
      <c r="A21" s="41">
        <v>4</v>
      </c>
      <c r="B21" s="44"/>
      <c r="C21" s="91" t="s">
        <v>52</v>
      </c>
      <c r="D21" s="40">
        <v>1</v>
      </c>
      <c r="E21" s="40">
        <v>1</v>
      </c>
      <c r="F21" s="41">
        <v>1</v>
      </c>
      <c r="G21" s="41">
        <v>6.35</v>
      </c>
      <c r="H21" s="60">
        <f t="shared" si="3"/>
        <v>6.35</v>
      </c>
      <c r="I21" s="41"/>
    </row>
    <row r="22" spans="1:9" ht="17.100000000000001" customHeight="1">
      <c r="A22" s="41">
        <v>5</v>
      </c>
      <c r="B22" s="44"/>
      <c r="C22" s="62" t="s">
        <v>23</v>
      </c>
      <c r="D22" s="40">
        <v>3</v>
      </c>
      <c r="E22" s="40">
        <v>3</v>
      </c>
      <c r="F22" s="41">
        <v>1</v>
      </c>
      <c r="G22" s="41">
        <v>4.2</v>
      </c>
      <c r="H22" s="60">
        <f t="shared" si="3"/>
        <v>12.600000000000001</v>
      </c>
      <c r="I22" s="41"/>
    </row>
    <row r="23" spans="1:9" ht="17.100000000000001" customHeight="1">
      <c r="A23" s="41">
        <v>6</v>
      </c>
      <c r="B23" s="44"/>
      <c r="C23" s="62" t="s">
        <v>23</v>
      </c>
      <c r="D23" s="40">
        <v>2</v>
      </c>
      <c r="E23" s="40">
        <v>2</v>
      </c>
      <c r="F23" s="41">
        <v>1</v>
      </c>
      <c r="G23" s="42">
        <v>4.2</v>
      </c>
      <c r="H23" s="60">
        <f t="shared" si="3"/>
        <v>8.4</v>
      </c>
      <c r="I23" s="41"/>
    </row>
    <row r="24" spans="1:9" ht="17.100000000000001" customHeight="1" thickBot="1">
      <c r="A24" s="60"/>
      <c r="B24" s="44"/>
      <c r="C24" s="66"/>
      <c r="D24" s="44"/>
      <c r="E24" s="44"/>
      <c r="F24" s="35"/>
      <c r="G24" s="43"/>
      <c r="H24" s="60"/>
      <c r="I24" s="60"/>
    </row>
    <row r="25" spans="1:9" ht="17.100000000000001" customHeight="1" thickBot="1">
      <c r="A25" s="268" t="s">
        <v>248</v>
      </c>
      <c r="B25" s="269"/>
      <c r="C25" s="55"/>
      <c r="D25" s="55">
        <f>SUM(D18:D24)</f>
        <v>9</v>
      </c>
      <c r="E25" s="55"/>
      <c r="F25" s="55">
        <f>SUM(F18:F24)</f>
        <v>6</v>
      </c>
      <c r="G25" s="55"/>
      <c r="H25" s="55">
        <f>SUM(H18:H24)</f>
        <v>59.85</v>
      </c>
      <c r="I25" s="83"/>
    </row>
    <row r="26" spans="1:9" ht="17.100000000000001" customHeight="1" thickBot="1">
      <c r="A26" s="98"/>
      <c r="B26" s="66"/>
      <c r="C26" s="44"/>
      <c r="D26" s="44"/>
      <c r="E26" s="44"/>
      <c r="F26" s="35"/>
      <c r="G26" s="43"/>
      <c r="H26" s="35"/>
      <c r="I26" s="35"/>
    </row>
    <row r="27" spans="1:9" ht="17.100000000000001" customHeight="1" thickBot="1">
      <c r="A27" s="46"/>
      <c r="B27" s="46" t="s">
        <v>250</v>
      </c>
      <c r="C27" s="46"/>
      <c r="D27" s="46">
        <f>+D25+D16</f>
        <v>23</v>
      </c>
      <c r="E27" s="46"/>
      <c r="F27" s="46">
        <f>+F25+F16</f>
        <v>19</v>
      </c>
      <c r="G27" s="46">
        <f>G16+G25</f>
        <v>0</v>
      </c>
      <c r="H27" s="46">
        <f>+H25+H16</f>
        <v>198.20000000000002</v>
      </c>
      <c r="I27" s="41"/>
    </row>
    <row r="28" spans="1:9" ht="17.100000000000001" customHeight="1" thickBot="1">
      <c r="A28" s="46"/>
      <c r="B28" s="404" t="s">
        <v>9</v>
      </c>
      <c r="C28" s="405"/>
      <c r="D28" s="405"/>
      <c r="E28" s="406"/>
      <c r="F28" s="47"/>
      <c r="G28" s="47"/>
      <c r="H28" s="49">
        <f>H27*1.7</f>
        <v>336.94</v>
      </c>
      <c r="I28" s="117"/>
    </row>
    <row r="29" spans="1:9" ht="17.100000000000001" customHeight="1"/>
    <row r="30" spans="1:9" ht="17.100000000000001" customHeight="1"/>
  </sheetData>
  <mergeCells count="2">
    <mergeCell ref="B28:E28"/>
    <mergeCell ref="A1:I1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56"/>
  <sheetViews>
    <sheetView rightToLeft="1" workbookViewId="0">
      <pane ySplit="3" topLeftCell="A26" activePane="bottomLeft" state="frozen"/>
      <selection pane="bottomLeft" activeCell="D55" sqref="D55"/>
    </sheetView>
  </sheetViews>
  <sheetFormatPr defaultRowHeight="12.75"/>
  <cols>
    <col min="1" max="1" width="6.42578125" style="30" customWidth="1"/>
    <col min="2" max="2" width="15.85546875" style="30" customWidth="1"/>
    <col min="3" max="3" width="23.42578125" style="30" customWidth="1"/>
    <col min="4" max="4" width="29.85546875" style="30" customWidth="1"/>
    <col min="5" max="5" width="8.5703125" style="30" customWidth="1"/>
    <col min="6" max="8" width="8.85546875" style="30" customWidth="1"/>
    <col min="9" max="10" width="8.85546875" style="118" customWidth="1"/>
    <col min="11" max="11" width="8.85546875" style="30" customWidth="1"/>
  </cols>
  <sheetData>
    <row r="1" spans="1:11" ht="15.75">
      <c r="A1" s="418" t="s">
        <v>21</v>
      </c>
      <c r="B1" s="418"/>
      <c r="C1" s="418"/>
      <c r="D1" s="418"/>
      <c r="E1" s="418"/>
      <c r="F1" s="418"/>
      <c r="G1" s="418"/>
      <c r="H1" s="418"/>
      <c r="I1" s="418"/>
      <c r="J1" s="418"/>
    </row>
    <row r="2" spans="1:11" ht="16.5" thickBot="1">
      <c r="A2" s="417" t="s">
        <v>109</v>
      </c>
      <c r="B2" s="417"/>
      <c r="C2" s="417"/>
      <c r="D2" s="417"/>
      <c r="E2" s="417"/>
      <c r="F2" s="417"/>
      <c r="G2" s="417"/>
      <c r="H2" s="417"/>
      <c r="I2" s="417"/>
      <c r="J2" s="417"/>
    </row>
    <row r="3" spans="1:11" ht="60.75" thickBot="1">
      <c r="A3" s="54" t="s">
        <v>0</v>
      </c>
      <c r="B3" s="54" t="s">
        <v>235</v>
      </c>
      <c r="C3" s="54" t="s">
        <v>50</v>
      </c>
      <c r="D3" s="55" t="s">
        <v>1</v>
      </c>
      <c r="E3" s="144"/>
      <c r="F3" s="55" t="s">
        <v>2</v>
      </c>
      <c r="G3" s="55" t="s">
        <v>3</v>
      </c>
      <c r="H3" s="55" t="s">
        <v>4</v>
      </c>
      <c r="I3" s="119" t="s">
        <v>13</v>
      </c>
      <c r="J3" s="119" t="s">
        <v>5</v>
      </c>
    </row>
    <row r="4" spans="1:11" ht="15">
      <c r="A4" s="145">
        <v>1</v>
      </c>
      <c r="B4" s="73"/>
      <c r="C4" s="77" t="s">
        <v>108</v>
      </c>
      <c r="D4" s="99" t="s">
        <v>7</v>
      </c>
      <c r="E4" s="146" t="s">
        <v>302</v>
      </c>
      <c r="F4" s="35">
        <v>1</v>
      </c>
      <c r="G4" s="35">
        <v>1</v>
      </c>
      <c r="H4" s="35">
        <v>1</v>
      </c>
      <c r="I4" s="120">
        <v>17</v>
      </c>
      <c r="J4" s="121">
        <f t="shared" ref="J4:J9" si="0">I4*H4*G4</f>
        <v>17</v>
      </c>
    </row>
    <row r="5" spans="1:11" ht="15">
      <c r="A5" s="147">
        <v>2</v>
      </c>
      <c r="B5" s="148"/>
      <c r="C5" s="86" t="s">
        <v>108</v>
      </c>
      <c r="D5" s="36" t="s">
        <v>110</v>
      </c>
      <c r="E5" s="146"/>
      <c r="F5" s="41">
        <v>1</v>
      </c>
      <c r="G5" s="41">
        <v>1</v>
      </c>
      <c r="H5" s="41">
        <v>1</v>
      </c>
      <c r="I5" s="122">
        <v>9.9</v>
      </c>
      <c r="J5" s="123">
        <f t="shared" si="0"/>
        <v>9.9</v>
      </c>
    </row>
    <row r="6" spans="1:11" ht="15">
      <c r="A6" s="147">
        <v>3</v>
      </c>
      <c r="B6" s="148"/>
      <c r="C6" s="86"/>
      <c r="D6" s="36" t="s">
        <v>103</v>
      </c>
      <c r="E6" s="146" t="s">
        <v>302</v>
      </c>
      <c r="F6" s="41">
        <v>1</v>
      </c>
      <c r="G6" s="41">
        <v>1</v>
      </c>
      <c r="H6" s="41">
        <v>1</v>
      </c>
      <c r="I6" s="122">
        <v>12.7</v>
      </c>
      <c r="J6" s="123">
        <f t="shared" si="0"/>
        <v>12.7</v>
      </c>
    </row>
    <row r="7" spans="1:11" ht="15">
      <c r="A7" s="34">
        <v>4</v>
      </c>
      <c r="B7" s="148"/>
      <c r="C7" s="86"/>
      <c r="D7" s="36" t="s">
        <v>100</v>
      </c>
      <c r="E7" s="146" t="s">
        <v>302</v>
      </c>
      <c r="F7" s="41">
        <v>1</v>
      </c>
      <c r="G7" s="41">
        <v>1</v>
      </c>
      <c r="H7" s="41">
        <v>1</v>
      </c>
      <c r="I7" s="122">
        <v>9.9</v>
      </c>
      <c r="J7" s="123">
        <f t="shared" si="0"/>
        <v>9.9</v>
      </c>
    </row>
    <row r="8" spans="1:11" ht="15">
      <c r="A8" s="149">
        <v>5</v>
      </c>
      <c r="B8" s="148"/>
      <c r="C8" s="86" t="s">
        <v>108</v>
      </c>
      <c r="D8" s="36" t="s">
        <v>102</v>
      </c>
      <c r="E8" s="146"/>
      <c r="F8" s="41">
        <v>1</v>
      </c>
      <c r="G8" s="41">
        <v>1</v>
      </c>
      <c r="H8" s="41">
        <v>1</v>
      </c>
      <c r="I8" s="124">
        <v>9.9</v>
      </c>
      <c r="J8" s="123">
        <f t="shared" si="0"/>
        <v>9.9</v>
      </c>
    </row>
    <row r="9" spans="1:11" ht="15">
      <c r="A9" s="34">
        <v>6</v>
      </c>
      <c r="B9" s="148"/>
      <c r="C9" s="86"/>
      <c r="D9" s="36" t="s">
        <v>97</v>
      </c>
      <c r="E9" s="102"/>
      <c r="F9" s="41">
        <v>1</v>
      </c>
      <c r="G9" s="41">
        <v>1</v>
      </c>
      <c r="H9" s="41">
        <v>1</v>
      </c>
      <c r="I9" s="122">
        <v>4.2</v>
      </c>
      <c r="J9" s="123">
        <f t="shared" si="0"/>
        <v>4.2</v>
      </c>
    </row>
    <row r="10" spans="1:11" ht="15.75" thickBot="1">
      <c r="A10" s="150"/>
      <c r="B10" s="150"/>
      <c r="C10" s="77"/>
      <c r="D10" s="99"/>
      <c r="E10" s="107"/>
      <c r="F10" s="60"/>
      <c r="G10" s="60"/>
      <c r="H10" s="60"/>
      <c r="I10" s="125"/>
      <c r="J10" s="121"/>
    </row>
    <row r="11" spans="1:11" s="2" customFormat="1" ht="15.75" thickBot="1">
      <c r="A11" s="151"/>
      <c r="B11" s="54" t="s">
        <v>44</v>
      </c>
      <c r="C11" s="89"/>
      <c r="D11" s="93"/>
      <c r="E11" s="152"/>
      <c r="F11" s="46">
        <f>SUM(F4:F10)</f>
        <v>6</v>
      </c>
      <c r="G11" s="46">
        <f>SUM(G4:G10)</f>
        <v>6</v>
      </c>
      <c r="H11" s="46">
        <f>SUM(H4:H10)</f>
        <v>6</v>
      </c>
      <c r="I11" s="126">
        <f>SUM(I4:I10)</f>
        <v>63.599999999999994</v>
      </c>
      <c r="J11" s="126">
        <f>SUM(J4:J10)</f>
        <v>63.599999999999994</v>
      </c>
      <c r="K11" s="9"/>
    </row>
    <row r="12" spans="1:11" ht="15">
      <c r="A12" s="153"/>
      <c r="B12" s="153"/>
      <c r="C12" s="154"/>
      <c r="D12" s="100"/>
      <c r="E12" s="155"/>
      <c r="F12" s="87"/>
      <c r="G12" s="87"/>
      <c r="H12" s="98"/>
      <c r="I12" s="127"/>
      <c r="J12" s="128">
        <f>I12*H12*G12</f>
        <v>0</v>
      </c>
    </row>
    <row r="13" spans="1:11" ht="15">
      <c r="A13" s="34">
        <v>1</v>
      </c>
      <c r="B13" s="148"/>
      <c r="C13" s="86" t="s">
        <v>20</v>
      </c>
      <c r="D13" s="86" t="s">
        <v>113</v>
      </c>
      <c r="E13" s="156" t="s">
        <v>302</v>
      </c>
      <c r="F13" s="157">
        <v>1</v>
      </c>
      <c r="G13" s="157">
        <v>1</v>
      </c>
      <c r="H13" s="157">
        <v>1</v>
      </c>
      <c r="I13" s="129">
        <v>9.9</v>
      </c>
      <c r="J13" s="129">
        <f>I13*H13*G13</f>
        <v>9.9</v>
      </c>
    </row>
    <row r="14" spans="1:11" ht="14.25">
      <c r="A14" s="34">
        <v>2</v>
      </c>
      <c r="B14" s="41" t="s">
        <v>6</v>
      </c>
      <c r="C14" s="86" t="s">
        <v>20</v>
      </c>
      <c r="D14" s="86" t="s">
        <v>111</v>
      </c>
      <c r="E14" s="156" t="s">
        <v>302</v>
      </c>
      <c r="F14" s="40">
        <v>2</v>
      </c>
      <c r="G14" s="40">
        <v>2</v>
      </c>
      <c r="H14" s="41">
        <v>1</v>
      </c>
      <c r="I14" s="124">
        <v>6.35</v>
      </c>
      <c r="J14" s="129">
        <f>I14*H14*G14</f>
        <v>12.7</v>
      </c>
    </row>
    <row r="15" spans="1:11" ht="14.25">
      <c r="A15" s="34">
        <v>3</v>
      </c>
      <c r="B15" s="41" t="s">
        <v>19</v>
      </c>
      <c r="C15" s="86" t="s">
        <v>20</v>
      </c>
      <c r="D15" s="86" t="s">
        <v>111</v>
      </c>
      <c r="E15" s="156" t="s">
        <v>302</v>
      </c>
      <c r="F15" s="40">
        <v>2</v>
      </c>
      <c r="G15" s="40">
        <v>2</v>
      </c>
      <c r="H15" s="41">
        <v>1</v>
      </c>
      <c r="I15" s="122">
        <v>6.35</v>
      </c>
      <c r="J15" s="129">
        <f>I15*H15*G15</f>
        <v>12.7</v>
      </c>
    </row>
    <row r="16" spans="1:11" ht="15" thickBot="1">
      <c r="A16" s="34">
        <v>4</v>
      </c>
      <c r="B16" s="60"/>
      <c r="C16" s="77" t="s">
        <v>20</v>
      </c>
      <c r="D16" s="77" t="s">
        <v>112</v>
      </c>
      <c r="E16" s="107"/>
      <c r="F16" s="60">
        <v>2</v>
      </c>
      <c r="G16" s="60">
        <v>2</v>
      </c>
      <c r="H16" s="60">
        <v>1</v>
      </c>
      <c r="I16" s="125">
        <v>4.2</v>
      </c>
      <c r="J16" s="130">
        <f>I16*H16*G16</f>
        <v>8.4</v>
      </c>
    </row>
    <row r="17" spans="1:11" ht="13.5" thickBot="1">
      <c r="A17" s="41"/>
      <c r="B17" s="88" t="s">
        <v>44</v>
      </c>
      <c r="C17" s="89" t="s">
        <v>20</v>
      </c>
      <c r="D17" s="89"/>
      <c r="E17" s="152"/>
      <c r="F17" s="88">
        <f>SUM(F13:F16)</f>
        <v>7</v>
      </c>
      <c r="G17" s="88">
        <f>SUM(G13:G16)</f>
        <v>7</v>
      </c>
      <c r="H17" s="88">
        <f>SUM(H13:H16)</f>
        <v>4</v>
      </c>
      <c r="I17" s="131">
        <f>SUM(I13:I16)</f>
        <v>26.8</v>
      </c>
      <c r="J17" s="131">
        <f>SUM(J13:J16)</f>
        <v>43.699999999999996</v>
      </c>
    </row>
    <row r="18" spans="1:11">
      <c r="A18" s="41"/>
      <c r="B18" s="158"/>
      <c r="C18" s="159"/>
      <c r="D18" s="159"/>
      <c r="E18" s="160"/>
      <c r="F18" s="158"/>
      <c r="G18" s="158"/>
      <c r="H18" s="158"/>
      <c r="I18" s="132"/>
      <c r="J18" s="133"/>
    </row>
    <row r="19" spans="1:11">
      <c r="A19" s="41">
        <v>1</v>
      </c>
      <c r="B19" s="40"/>
      <c r="C19" s="86" t="s">
        <v>104</v>
      </c>
      <c r="D19" s="86" t="s">
        <v>99</v>
      </c>
      <c r="E19" s="156" t="s">
        <v>302</v>
      </c>
      <c r="F19" s="40">
        <v>1</v>
      </c>
      <c r="G19" s="40">
        <v>1</v>
      </c>
      <c r="H19" s="41">
        <v>1</v>
      </c>
      <c r="I19" s="122">
        <v>9.9</v>
      </c>
      <c r="J19" s="123">
        <f>I19*H19*G19</f>
        <v>9.9</v>
      </c>
    </row>
    <row r="20" spans="1:11">
      <c r="A20" s="41">
        <v>2</v>
      </c>
      <c r="B20" s="40"/>
      <c r="C20" s="86" t="s">
        <v>104</v>
      </c>
      <c r="D20" s="86" t="s">
        <v>98</v>
      </c>
      <c r="E20" s="156"/>
      <c r="F20" s="40">
        <v>1</v>
      </c>
      <c r="G20" s="40">
        <v>1</v>
      </c>
      <c r="H20" s="41">
        <v>1</v>
      </c>
      <c r="I20" s="122">
        <v>6.35</v>
      </c>
      <c r="J20" s="123">
        <f>I20*H20*G20</f>
        <v>6.35</v>
      </c>
      <c r="K20" s="9"/>
    </row>
    <row r="21" spans="1:11">
      <c r="A21" s="41">
        <v>3</v>
      </c>
      <c r="B21" s="40"/>
      <c r="C21" s="86" t="s">
        <v>104</v>
      </c>
      <c r="D21" s="86" t="s">
        <v>111</v>
      </c>
      <c r="E21" s="156"/>
      <c r="F21" s="40">
        <v>2</v>
      </c>
      <c r="G21" s="40">
        <v>2</v>
      </c>
      <c r="H21" s="41">
        <v>1</v>
      </c>
      <c r="I21" s="124">
        <v>6.35</v>
      </c>
      <c r="J21" s="123">
        <f>I21*H21*G21</f>
        <v>12.7</v>
      </c>
    </row>
    <row r="22" spans="1:11">
      <c r="A22" s="41">
        <v>4</v>
      </c>
      <c r="B22" s="40"/>
      <c r="C22" s="86" t="s">
        <v>104</v>
      </c>
      <c r="D22" s="86" t="s">
        <v>111</v>
      </c>
      <c r="E22" s="156"/>
      <c r="F22" s="40">
        <v>2</v>
      </c>
      <c r="G22" s="40">
        <v>2</v>
      </c>
      <c r="H22" s="41">
        <v>1</v>
      </c>
      <c r="I22" s="122">
        <v>6.35</v>
      </c>
      <c r="J22" s="123">
        <f>I22*H22*G22</f>
        <v>12.7</v>
      </c>
    </row>
    <row r="23" spans="1:11">
      <c r="A23" s="41">
        <v>5</v>
      </c>
      <c r="B23" s="40"/>
      <c r="C23" s="86" t="s">
        <v>104</v>
      </c>
      <c r="D23" s="86" t="s">
        <v>112</v>
      </c>
      <c r="E23" s="156"/>
      <c r="F23" s="40">
        <v>1</v>
      </c>
      <c r="G23" s="40">
        <v>1</v>
      </c>
      <c r="H23" s="41">
        <v>1</v>
      </c>
      <c r="I23" s="124">
        <v>4.2</v>
      </c>
      <c r="J23" s="123">
        <f>I23*H23*G23</f>
        <v>4.2</v>
      </c>
    </row>
    <row r="24" spans="1:11">
      <c r="A24" s="60"/>
      <c r="B24" s="64"/>
      <c r="C24" s="77"/>
      <c r="D24" s="77"/>
      <c r="E24" s="107"/>
      <c r="F24" s="64"/>
      <c r="G24" s="64"/>
      <c r="H24" s="60"/>
      <c r="I24" s="125"/>
      <c r="J24" s="121"/>
    </row>
    <row r="25" spans="1:11" ht="13.5" thickBot="1">
      <c r="A25" s="60"/>
      <c r="B25" s="64"/>
      <c r="C25" s="77"/>
      <c r="D25" s="77"/>
      <c r="E25" s="107"/>
      <c r="F25" s="64"/>
      <c r="G25" s="64"/>
      <c r="H25" s="60"/>
      <c r="I25" s="120"/>
      <c r="J25" s="121"/>
    </row>
    <row r="26" spans="1:11" s="7" customFormat="1" ht="13.5" thickBot="1">
      <c r="A26" s="105"/>
      <c r="B26" s="161" t="s">
        <v>44</v>
      </c>
      <c r="C26" s="162"/>
      <c r="D26" s="162"/>
      <c r="E26" s="162"/>
      <c r="F26" s="88">
        <f>SUM(F19:F25)</f>
        <v>7</v>
      </c>
      <c r="G26" s="88">
        <f>SUM(G19:G25)</f>
        <v>7</v>
      </c>
      <c r="H26" s="88">
        <f>SUM(H19:H25)</f>
        <v>5</v>
      </c>
      <c r="I26" s="131">
        <f>SUM(I19:I25)</f>
        <v>33.150000000000006</v>
      </c>
      <c r="J26" s="131">
        <f>SUM(J19:J25)</f>
        <v>45.85</v>
      </c>
      <c r="K26" s="53"/>
    </row>
    <row r="27" spans="1:11">
      <c r="A27" s="98"/>
      <c r="B27" s="87"/>
      <c r="C27" s="154"/>
      <c r="D27" s="154"/>
      <c r="E27" s="155"/>
      <c r="F27" s="87"/>
      <c r="G27" s="87"/>
      <c r="H27" s="98"/>
      <c r="I27" s="134"/>
      <c r="J27" s="128"/>
    </row>
    <row r="28" spans="1:11">
      <c r="A28" s="41">
        <v>1</v>
      </c>
      <c r="B28" s="40"/>
      <c r="C28" s="86" t="s">
        <v>105</v>
      </c>
      <c r="D28" s="86" t="s">
        <v>100</v>
      </c>
      <c r="E28" s="156" t="s">
        <v>302</v>
      </c>
      <c r="F28" s="40">
        <v>1</v>
      </c>
      <c r="G28" s="40">
        <v>1</v>
      </c>
      <c r="H28" s="41">
        <v>1</v>
      </c>
      <c r="I28" s="122">
        <v>9.9</v>
      </c>
      <c r="J28" s="123">
        <v>9.9</v>
      </c>
    </row>
    <row r="29" spans="1:11">
      <c r="A29" s="41">
        <v>2</v>
      </c>
      <c r="B29" s="40"/>
      <c r="C29" s="86" t="s">
        <v>105</v>
      </c>
      <c r="D29" s="86" t="s">
        <v>111</v>
      </c>
      <c r="E29" s="156" t="s">
        <v>302</v>
      </c>
      <c r="F29" s="40">
        <v>2</v>
      </c>
      <c r="G29" s="40">
        <v>2</v>
      </c>
      <c r="H29" s="41">
        <v>1</v>
      </c>
      <c r="I29" s="124">
        <v>6.35</v>
      </c>
      <c r="J29" s="123">
        <f>I29*H29*G29</f>
        <v>12.7</v>
      </c>
    </row>
    <row r="30" spans="1:11">
      <c r="A30" s="41">
        <v>3</v>
      </c>
      <c r="B30" s="40"/>
      <c r="C30" s="86" t="s">
        <v>105</v>
      </c>
      <c r="D30" s="86" t="s">
        <v>112</v>
      </c>
      <c r="E30" s="156"/>
      <c r="F30" s="40">
        <v>1</v>
      </c>
      <c r="G30" s="41">
        <v>1</v>
      </c>
      <c r="H30" s="41">
        <v>1</v>
      </c>
      <c r="I30" s="124">
        <v>4.2</v>
      </c>
      <c r="J30" s="123">
        <f>I30*H30*G30</f>
        <v>4.2</v>
      </c>
    </row>
    <row r="31" spans="1:11" ht="13.5" thickBot="1">
      <c r="A31" s="60"/>
      <c r="B31" s="64"/>
      <c r="C31" s="77"/>
      <c r="D31" s="77"/>
      <c r="E31" s="107"/>
      <c r="F31" s="64"/>
      <c r="G31" s="60"/>
      <c r="H31" s="60"/>
      <c r="I31" s="125"/>
      <c r="J31" s="121"/>
    </row>
    <row r="32" spans="1:11" s="7" customFormat="1" ht="13.5" thickBot="1">
      <c r="A32" s="46"/>
      <c r="B32" s="88" t="s">
        <v>44</v>
      </c>
      <c r="C32" s="89"/>
      <c r="D32" s="89"/>
      <c r="E32" s="152"/>
      <c r="F32" s="46">
        <f>SUM(F28:F31)</f>
        <v>4</v>
      </c>
      <c r="G32" s="46">
        <f>SUM(G28:G31)</f>
        <v>4</v>
      </c>
      <c r="H32" s="46">
        <f>SUM(H28:H31)</f>
        <v>3</v>
      </c>
      <c r="I32" s="126">
        <f>SUM(I28:I31)</f>
        <v>20.45</v>
      </c>
      <c r="J32" s="126">
        <f>SUM(J28:J31)</f>
        <v>26.8</v>
      </c>
      <c r="K32" s="53"/>
    </row>
    <row r="33" spans="1:11">
      <c r="A33" s="98"/>
      <c r="B33" s="87"/>
      <c r="C33" s="154"/>
      <c r="D33" s="154"/>
      <c r="E33" s="155"/>
      <c r="F33" s="87"/>
      <c r="G33" s="98"/>
      <c r="H33" s="98"/>
      <c r="I33" s="127"/>
      <c r="J33" s="128"/>
    </row>
    <row r="34" spans="1:11">
      <c r="A34" s="41">
        <v>1</v>
      </c>
      <c r="B34" s="40"/>
      <c r="C34" s="86" t="s">
        <v>117</v>
      </c>
      <c r="D34" s="86" t="s">
        <v>101</v>
      </c>
      <c r="E34" s="156"/>
      <c r="F34" s="41">
        <v>1</v>
      </c>
      <c r="G34" s="41">
        <v>1</v>
      </c>
      <c r="H34" s="41">
        <v>1</v>
      </c>
      <c r="I34" s="122">
        <v>9.9</v>
      </c>
      <c r="J34" s="123">
        <f>I34*H34*G34</f>
        <v>9.9</v>
      </c>
    </row>
    <row r="35" spans="1:11">
      <c r="A35" s="41">
        <v>2</v>
      </c>
      <c r="B35" s="40"/>
      <c r="C35" s="86" t="s">
        <v>117</v>
      </c>
      <c r="D35" s="86" t="s">
        <v>112</v>
      </c>
      <c r="E35" s="156"/>
      <c r="F35" s="41">
        <v>2</v>
      </c>
      <c r="G35" s="41">
        <v>2</v>
      </c>
      <c r="H35" s="41">
        <v>1</v>
      </c>
      <c r="I35" s="122">
        <v>4.2</v>
      </c>
      <c r="J35" s="123">
        <f>I35*H35*G35</f>
        <v>8.4</v>
      </c>
    </row>
    <row r="36" spans="1:11">
      <c r="A36" s="41">
        <v>3</v>
      </c>
      <c r="B36" s="40"/>
      <c r="C36" s="86" t="s">
        <v>117</v>
      </c>
      <c r="D36" s="86" t="s">
        <v>112</v>
      </c>
      <c r="E36" s="156"/>
      <c r="F36" s="41">
        <v>3</v>
      </c>
      <c r="G36" s="41">
        <v>3</v>
      </c>
      <c r="H36" s="41">
        <v>1</v>
      </c>
      <c r="I36" s="122">
        <v>4.2</v>
      </c>
      <c r="J36" s="123">
        <f>I36*H36*G36</f>
        <v>12.600000000000001</v>
      </c>
    </row>
    <row r="37" spans="1:11" ht="13.5" thickBot="1">
      <c r="A37" s="60"/>
      <c r="B37" s="60"/>
      <c r="C37" s="77"/>
      <c r="D37" s="77"/>
      <c r="E37" s="107"/>
      <c r="F37" s="60"/>
      <c r="G37" s="60"/>
      <c r="H37" s="60"/>
      <c r="I37" s="120"/>
      <c r="J37" s="121"/>
    </row>
    <row r="38" spans="1:11" s="7" customFormat="1" ht="13.5" thickBot="1">
      <c r="A38" s="46"/>
      <c r="B38" s="46" t="s">
        <v>44</v>
      </c>
      <c r="C38" s="89"/>
      <c r="D38" s="89"/>
      <c r="E38" s="152"/>
      <c r="F38" s="46">
        <f>SUM(F34:F37)</f>
        <v>6</v>
      </c>
      <c r="G38" s="46">
        <f>SUM(G34:G37)</f>
        <v>6</v>
      </c>
      <c r="H38" s="46">
        <f>SUM(H34:H37)</f>
        <v>3</v>
      </c>
      <c r="I38" s="126">
        <f>SUM(I34:I37)</f>
        <v>18.3</v>
      </c>
      <c r="J38" s="126">
        <f>SUM(J34:J37)</f>
        <v>30.900000000000002</v>
      </c>
      <c r="K38" s="53"/>
    </row>
    <row r="39" spans="1:11">
      <c r="A39" s="98"/>
      <c r="B39" s="163"/>
      <c r="C39" s="154"/>
      <c r="D39" s="154"/>
      <c r="E39" s="155"/>
      <c r="F39" s="98"/>
      <c r="G39" s="98"/>
      <c r="H39" s="98"/>
      <c r="I39" s="135"/>
      <c r="J39" s="128"/>
    </row>
    <row r="40" spans="1:11">
      <c r="A40" s="41">
        <v>1</v>
      </c>
      <c r="B40" s="41"/>
      <c r="C40" s="86" t="s">
        <v>106</v>
      </c>
      <c r="D40" s="86" t="s">
        <v>100</v>
      </c>
      <c r="E40" s="156" t="s">
        <v>302</v>
      </c>
      <c r="F40" s="40">
        <v>1</v>
      </c>
      <c r="G40" s="40">
        <v>1</v>
      </c>
      <c r="H40" s="41">
        <v>1</v>
      </c>
      <c r="I40" s="124">
        <v>9.9</v>
      </c>
      <c r="J40" s="123">
        <f>I40*H40*G40</f>
        <v>9.9</v>
      </c>
    </row>
    <row r="41" spans="1:11">
      <c r="A41" s="41">
        <v>2</v>
      </c>
      <c r="B41" s="41"/>
      <c r="C41" s="86" t="s">
        <v>106</v>
      </c>
      <c r="D41" s="86" t="s">
        <v>111</v>
      </c>
      <c r="E41" s="156" t="s">
        <v>302</v>
      </c>
      <c r="F41" s="41">
        <v>2</v>
      </c>
      <c r="G41" s="41">
        <v>2</v>
      </c>
      <c r="H41" s="41">
        <v>1</v>
      </c>
      <c r="I41" s="124">
        <v>6.35</v>
      </c>
      <c r="J41" s="123">
        <f>I41*H41*G41</f>
        <v>12.7</v>
      </c>
    </row>
    <row r="42" spans="1:11" ht="13.5" thickBot="1">
      <c r="A42" s="41">
        <v>3</v>
      </c>
      <c r="B42" s="64"/>
      <c r="C42" s="77" t="s">
        <v>106</v>
      </c>
      <c r="D42" s="77" t="s">
        <v>114</v>
      </c>
      <c r="E42" s="156" t="s">
        <v>302</v>
      </c>
      <c r="F42" s="64">
        <v>1</v>
      </c>
      <c r="G42" s="64">
        <v>1</v>
      </c>
      <c r="H42" s="60">
        <v>1</v>
      </c>
      <c r="I42" s="120">
        <v>9.9</v>
      </c>
      <c r="J42" s="121">
        <f>I42*H42*G42</f>
        <v>9.9</v>
      </c>
    </row>
    <row r="43" spans="1:11" s="7" customFormat="1" ht="13.5" thickBot="1">
      <c r="A43" s="46"/>
      <c r="B43" s="88" t="s">
        <v>44</v>
      </c>
      <c r="C43" s="89"/>
      <c r="D43" s="89"/>
      <c r="E43" s="152"/>
      <c r="F43" s="88">
        <f>SUM(F40:F42)</f>
        <v>4</v>
      </c>
      <c r="G43" s="88">
        <f>SUM(G40:G42)</f>
        <v>4</v>
      </c>
      <c r="H43" s="88">
        <f>SUM(H40:H42)</f>
        <v>3</v>
      </c>
      <c r="I43" s="131">
        <f>SUM(I40:I42)</f>
        <v>26.15</v>
      </c>
      <c r="J43" s="131">
        <f>SUM(J40:J42)</f>
        <v>32.5</v>
      </c>
      <c r="K43" s="53"/>
    </row>
    <row r="44" spans="1:11">
      <c r="A44" s="98"/>
      <c r="B44" s="87"/>
      <c r="C44" s="86" t="s">
        <v>107</v>
      </c>
      <c r="D44" s="86" t="s">
        <v>111</v>
      </c>
      <c r="E44" s="156" t="s">
        <v>302</v>
      </c>
      <c r="F44" s="41">
        <v>1</v>
      </c>
      <c r="G44" s="41">
        <v>1</v>
      </c>
      <c r="H44" s="41">
        <v>1</v>
      </c>
      <c r="I44" s="124">
        <v>9.9</v>
      </c>
      <c r="J44" s="123">
        <f>I44*H44*G44</f>
        <v>9.9</v>
      </c>
    </row>
    <row r="45" spans="1:11">
      <c r="A45" s="41">
        <v>1</v>
      </c>
      <c r="B45" s="40"/>
      <c r="C45" s="86" t="s">
        <v>107</v>
      </c>
      <c r="D45" s="86" t="s">
        <v>116</v>
      </c>
      <c r="E45" s="156" t="s">
        <v>302</v>
      </c>
      <c r="F45" s="41">
        <v>1</v>
      </c>
      <c r="G45" s="41">
        <v>1</v>
      </c>
      <c r="H45" s="41">
        <v>1</v>
      </c>
      <c r="I45" s="122">
        <v>9.9</v>
      </c>
      <c r="J45" s="123">
        <f>I45*H45*G45</f>
        <v>9.9</v>
      </c>
    </row>
    <row r="46" spans="1:11">
      <c r="A46" s="41">
        <v>2</v>
      </c>
      <c r="B46" s="40"/>
      <c r="C46" s="86" t="s">
        <v>107</v>
      </c>
      <c r="D46" s="86" t="s">
        <v>115</v>
      </c>
      <c r="E46" s="156"/>
      <c r="F46" s="40">
        <v>1</v>
      </c>
      <c r="G46" s="40">
        <v>1</v>
      </c>
      <c r="H46" s="41">
        <v>1</v>
      </c>
      <c r="I46" s="122">
        <v>6.35</v>
      </c>
      <c r="J46" s="123">
        <f>I46*H46*G46</f>
        <v>6.35</v>
      </c>
    </row>
    <row r="47" spans="1:11">
      <c r="A47" s="41">
        <v>3</v>
      </c>
      <c r="B47" s="40"/>
      <c r="C47" s="86" t="s">
        <v>107</v>
      </c>
      <c r="D47" s="86" t="s">
        <v>98</v>
      </c>
      <c r="E47" s="156"/>
      <c r="F47" s="40">
        <v>1</v>
      </c>
      <c r="G47" s="40">
        <v>1</v>
      </c>
      <c r="H47" s="41">
        <v>1</v>
      </c>
      <c r="I47" s="124">
        <v>6.35</v>
      </c>
      <c r="J47" s="123">
        <f>I47*H47*G47</f>
        <v>6.35</v>
      </c>
    </row>
    <row r="48" spans="1:11">
      <c r="A48" s="41">
        <v>4</v>
      </c>
      <c r="B48" s="40"/>
      <c r="C48" s="86" t="s">
        <v>107</v>
      </c>
      <c r="D48" s="86" t="s">
        <v>112</v>
      </c>
      <c r="E48" s="156"/>
      <c r="F48" s="41">
        <v>1</v>
      </c>
      <c r="G48" s="41">
        <v>1</v>
      </c>
      <c r="H48" s="41">
        <v>1</v>
      </c>
      <c r="I48" s="122">
        <v>4.2</v>
      </c>
      <c r="J48" s="123">
        <f>I48*H48*G48</f>
        <v>4.2</v>
      </c>
    </row>
    <row r="49" spans="1:11" ht="13.5" thickBot="1">
      <c r="A49" s="60"/>
      <c r="B49" s="64"/>
      <c r="C49" s="77"/>
      <c r="D49" s="77"/>
      <c r="E49" s="107"/>
      <c r="F49" s="60"/>
      <c r="G49" s="60"/>
      <c r="H49" s="60"/>
      <c r="I49" s="125"/>
      <c r="J49" s="121"/>
    </row>
    <row r="50" spans="1:11" s="7" customFormat="1" ht="13.5" thickBot="1">
      <c r="A50" s="46"/>
      <c r="B50" s="88" t="s">
        <v>44</v>
      </c>
      <c r="C50" s="89"/>
      <c r="D50" s="89"/>
      <c r="E50" s="152"/>
      <c r="F50" s="46">
        <f>SUM(F44:F49)</f>
        <v>5</v>
      </c>
      <c r="G50" s="46">
        <f t="shared" ref="G50:J50" si="1">SUM(G44:G49)</f>
        <v>5</v>
      </c>
      <c r="H50" s="46">
        <f t="shared" si="1"/>
        <v>5</v>
      </c>
      <c r="I50" s="46">
        <f t="shared" si="1"/>
        <v>36.700000000000003</v>
      </c>
      <c r="J50" s="46">
        <f t="shared" si="1"/>
        <v>36.700000000000003</v>
      </c>
      <c r="K50" s="53"/>
    </row>
    <row r="51" spans="1:11">
      <c r="A51" s="98"/>
      <c r="B51" s="87"/>
      <c r="C51" s="154"/>
      <c r="D51" s="100"/>
      <c r="E51" s="155"/>
      <c r="F51" s="98"/>
      <c r="G51" s="98"/>
      <c r="H51" s="98"/>
      <c r="I51" s="127"/>
      <c r="J51" s="128"/>
    </row>
    <row r="52" spans="1:11">
      <c r="A52" s="41"/>
      <c r="B52" s="40"/>
      <c r="C52" s="86"/>
      <c r="D52" s="36"/>
      <c r="E52" s="156"/>
      <c r="F52" s="41"/>
      <c r="G52" s="41"/>
      <c r="H52" s="41"/>
      <c r="I52" s="122"/>
      <c r="J52" s="123"/>
    </row>
    <row r="53" spans="1:11">
      <c r="A53" s="41"/>
      <c r="B53" s="40"/>
      <c r="C53" s="86"/>
      <c r="D53" s="36"/>
      <c r="E53" s="156"/>
      <c r="F53" s="41"/>
      <c r="G53" s="41"/>
      <c r="H53" s="41"/>
      <c r="I53" s="124"/>
      <c r="J53" s="123"/>
    </row>
    <row r="54" spans="1:11" ht="18.75" customHeight="1" thickBot="1">
      <c r="A54" s="98"/>
      <c r="B54" s="44"/>
      <c r="C54" s="154"/>
      <c r="D54" s="100"/>
      <c r="E54" s="102"/>
      <c r="F54" s="103"/>
      <c r="G54" s="103"/>
      <c r="H54" s="65"/>
      <c r="I54" s="127"/>
      <c r="J54" s="136"/>
    </row>
    <row r="55" spans="1:11" ht="13.5" thickBot="1">
      <c r="A55" s="46"/>
      <c r="B55" s="46" t="s">
        <v>43</v>
      </c>
      <c r="C55" s="46"/>
      <c r="D55" s="46"/>
      <c r="E55" s="46"/>
      <c r="F55" s="46">
        <f>F11+F17+F26+F32+F38+F43+F50</f>
        <v>39</v>
      </c>
      <c r="G55" s="46"/>
      <c r="H55" s="46">
        <f>H11+H26+H32+H38+H43+H50</f>
        <v>25</v>
      </c>
      <c r="I55" s="137">
        <f>I11+I26+I32+I38+I43+I50</f>
        <v>198.35000000000002</v>
      </c>
      <c r="J55" s="137">
        <f>J11+J26+J32+J38+J43+J50</f>
        <v>236.35000000000002</v>
      </c>
    </row>
    <row r="56" spans="1:11" ht="13.5" thickBot="1">
      <c r="A56" s="46"/>
      <c r="B56" s="410" t="s">
        <v>9</v>
      </c>
      <c r="C56" s="404"/>
      <c r="D56" s="404"/>
      <c r="E56" s="404"/>
      <c r="F56" s="404"/>
      <c r="G56" s="411"/>
      <c r="H56" s="47"/>
      <c r="I56" s="138"/>
      <c r="J56" s="49">
        <f>J55*1.7</f>
        <v>401.79500000000002</v>
      </c>
    </row>
  </sheetData>
  <mergeCells count="3">
    <mergeCell ref="B56:G56"/>
    <mergeCell ref="A2:J2"/>
    <mergeCell ref="A1:J1"/>
  </mergeCells>
  <pageMargins left="0.25" right="0.25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18"/>
  <sheetViews>
    <sheetView rightToLeft="1" showOutlineSymbols="0" workbookViewId="0">
      <pane ySplit="2" topLeftCell="A3" activePane="bottomLeft" state="frozen"/>
      <selection pane="bottomLeft" activeCell="G3" sqref="G3:G14"/>
    </sheetView>
  </sheetViews>
  <sheetFormatPr defaultRowHeight="12.75" outlineLevelRow="1" outlineLevelCol="1"/>
  <cols>
    <col min="1" max="1" width="5.7109375" style="30" customWidth="1"/>
    <col min="2" max="2" width="8.85546875" style="30" customWidth="1"/>
    <col min="3" max="3" width="11.140625" style="30" customWidth="1"/>
    <col min="4" max="4" width="36.42578125" style="30" customWidth="1"/>
    <col min="5" max="5" width="8.7109375" style="30" customWidth="1"/>
    <col min="6" max="6" width="8" style="30" customWidth="1" outlineLevel="1"/>
    <col min="7" max="7" width="7" style="30" customWidth="1" outlineLevel="1"/>
    <col min="8" max="8" width="9.140625" style="30" customWidth="1" outlineLevel="1"/>
    <col min="9" max="9" width="8.85546875" style="30" customWidth="1"/>
    <col min="10" max="10" width="16.5703125" style="30" customWidth="1"/>
  </cols>
  <sheetData>
    <row r="1" spans="1:10" ht="16.5" thickBot="1">
      <c r="A1" s="417" t="s">
        <v>48</v>
      </c>
      <c r="B1" s="417"/>
      <c r="C1" s="417"/>
      <c r="D1" s="417"/>
      <c r="E1" s="417"/>
      <c r="F1" s="417"/>
      <c r="G1" s="417"/>
      <c r="H1" s="417"/>
      <c r="I1" s="417"/>
      <c r="J1" s="417"/>
    </row>
    <row r="2" spans="1:10" ht="60.75" thickBot="1">
      <c r="A2" s="73" t="s">
        <v>0</v>
      </c>
      <c r="B2" s="74" t="s">
        <v>49</v>
      </c>
      <c r="C2" s="75" t="s">
        <v>50</v>
      </c>
      <c r="D2" s="55" t="s">
        <v>1</v>
      </c>
      <c r="E2" s="55" t="s">
        <v>2</v>
      </c>
      <c r="F2" s="55" t="s">
        <v>3</v>
      </c>
      <c r="G2" s="55" t="s">
        <v>4</v>
      </c>
      <c r="H2" s="55" t="s">
        <v>13</v>
      </c>
      <c r="I2" s="55" t="s">
        <v>5</v>
      </c>
      <c r="J2" s="164" t="s">
        <v>12</v>
      </c>
    </row>
    <row r="3" spans="1:10" outlineLevel="1">
      <c r="A3" s="109">
        <v>1</v>
      </c>
      <c r="B3" s="167" t="s">
        <v>35</v>
      </c>
      <c r="C3" s="96" t="s">
        <v>6</v>
      </c>
      <c r="D3" s="58" t="s">
        <v>47</v>
      </c>
      <c r="E3" s="59">
        <v>1</v>
      </c>
      <c r="F3" s="59">
        <v>1</v>
      </c>
      <c r="G3" s="56">
        <v>1</v>
      </c>
      <c r="H3" s="56">
        <v>17</v>
      </c>
      <c r="I3" s="56">
        <f t="shared" ref="I3:I13" si="0">H3*G3*F3</f>
        <v>17</v>
      </c>
      <c r="J3" s="56"/>
    </row>
    <row r="4" spans="1:10" outlineLevel="1">
      <c r="A4" s="109">
        <v>2</v>
      </c>
      <c r="B4" s="168" t="s">
        <v>55</v>
      </c>
      <c r="C4" s="41"/>
      <c r="D4" s="62" t="s">
        <v>51</v>
      </c>
      <c r="E4" s="40">
        <v>1</v>
      </c>
      <c r="F4" s="40">
        <v>1</v>
      </c>
      <c r="G4" s="41">
        <v>1</v>
      </c>
      <c r="H4" s="41">
        <v>9.9</v>
      </c>
      <c r="I4" s="41">
        <f t="shared" si="0"/>
        <v>9.9</v>
      </c>
      <c r="J4" s="39"/>
    </row>
    <row r="5" spans="1:10" ht="16.5" customHeight="1" outlineLevel="1">
      <c r="A5" s="109">
        <v>3</v>
      </c>
      <c r="B5" s="168" t="s">
        <v>46</v>
      </c>
      <c r="C5" s="41"/>
      <c r="D5" s="62" t="s">
        <v>286</v>
      </c>
      <c r="E5" s="40">
        <v>1</v>
      </c>
      <c r="F5" s="40">
        <v>1</v>
      </c>
      <c r="G5" s="41">
        <v>1</v>
      </c>
      <c r="H5" s="41">
        <v>9.9</v>
      </c>
      <c r="I5" s="41">
        <f>H5*G5*F5</f>
        <v>9.9</v>
      </c>
      <c r="J5" s="39"/>
    </row>
    <row r="6" spans="1:10" outlineLevel="1">
      <c r="A6" s="109">
        <v>4</v>
      </c>
      <c r="B6" s="169"/>
      <c r="C6" s="62"/>
      <c r="D6" s="62" t="s">
        <v>22</v>
      </c>
      <c r="E6" s="40">
        <v>1</v>
      </c>
      <c r="F6" s="40">
        <v>1</v>
      </c>
      <c r="G6" s="41">
        <v>1</v>
      </c>
      <c r="H6" s="41">
        <v>12.7</v>
      </c>
      <c r="I6" s="41">
        <f t="shared" si="0"/>
        <v>12.7</v>
      </c>
      <c r="J6" s="41"/>
    </row>
    <row r="7" spans="1:10" outlineLevel="1">
      <c r="A7" s="109">
        <v>5</v>
      </c>
      <c r="B7" s="169"/>
      <c r="C7" s="40"/>
      <c r="D7" s="62" t="s">
        <v>287</v>
      </c>
      <c r="E7" s="40">
        <v>2</v>
      </c>
      <c r="F7" s="40">
        <v>2</v>
      </c>
      <c r="G7" s="41">
        <v>1</v>
      </c>
      <c r="H7" s="42">
        <v>6.35</v>
      </c>
      <c r="I7" s="42">
        <f t="shared" si="0"/>
        <v>12.7</v>
      </c>
      <c r="J7" s="39"/>
    </row>
    <row r="8" spans="1:10" outlineLevel="1">
      <c r="A8" s="109">
        <v>6</v>
      </c>
      <c r="B8" s="169"/>
      <c r="C8" s="40"/>
      <c r="D8" s="62" t="s">
        <v>56</v>
      </c>
      <c r="E8" s="40">
        <v>2</v>
      </c>
      <c r="F8" s="40">
        <v>2</v>
      </c>
      <c r="G8" s="41">
        <v>1</v>
      </c>
      <c r="H8" s="42">
        <v>6.35</v>
      </c>
      <c r="I8" s="42">
        <f t="shared" si="0"/>
        <v>12.7</v>
      </c>
      <c r="J8" s="39"/>
    </row>
    <row r="9" spans="1:10" ht="13.5" customHeight="1" outlineLevel="1">
      <c r="A9" s="109">
        <v>7</v>
      </c>
      <c r="B9" s="169"/>
      <c r="C9" s="40"/>
      <c r="D9" s="39" t="s">
        <v>288</v>
      </c>
      <c r="E9" s="41">
        <v>2</v>
      </c>
      <c r="F9" s="41">
        <v>2</v>
      </c>
      <c r="G9" s="41">
        <v>1</v>
      </c>
      <c r="H9" s="41">
        <v>6.35</v>
      </c>
      <c r="I9" s="41">
        <f t="shared" si="0"/>
        <v>12.7</v>
      </c>
      <c r="J9" s="39"/>
    </row>
    <row r="10" spans="1:10" outlineLevel="1">
      <c r="A10" s="109">
        <v>8</v>
      </c>
      <c r="B10" s="169"/>
      <c r="C10" s="40"/>
      <c r="D10" s="39" t="s">
        <v>57</v>
      </c>
      <c r="E10" s="41">
        <v>1</v>
      </c>
      <c r="F10" s="41">
        <v>1</v>
      </c>
      <c r="G10" s="41">
        <v>1</v>
      </c>
      <c r="H10" s="41">
        <v>6.35</v>
      </c>
      <c r="I10" s="41">
        <f t="shared" si="0"/>
        <v>6.35</v>
      </c>
      <c r="J10" s="39"/>
    </row>
    <row r="11" spans="1:10" outlineLevel="1">
      <c r="A11" s="109">
        <v>9</v>
      </c>
      <c r="B11" s="169"/>
      <c r="C11" s="40"/>
      <c r="D11" s="39" t="s">
        <v>54</v>
      </c>
      <c r="E11" s="41">
        <v>1</v>
      </c>
      <c r="F11" s="41">
        <v>1</v>
      </c>
      <c r="G11" s="41">
        <v>1</v>
      </c>
      <c r="H11" s="41">
        <v>6.35</v>
      </c>
      <c r="I11" s="41">
        <f t="shared" si="0"/>
        <v>6.35</v>
      </c>
      <c r="J11" s="39"/>
    </row>
    <row r="12" spans="1:10" outlineLevel="1">
      <c r="A12" s="109">
        <v>10</v>
      </c>
      <c r="B12" s="169"/>
      <c r="C12" s="40"/>
      <c r="D12" s="39" t="s">
        <v>23</v>
      </c>
      <c r="E12" s="41">
        <v>3</v>
      </c>
      <c r="F12" s="41">
        <v>3</v>
      </c>
      <c r="G12" s="41">
        <v>1</v>
      </c>
      <c r="H12" s="41">
        <v>4.2</v>
      </c>
      <c r="I12" s="41">
        <f t="shared" si="0"/>
        <v>12.600000000000001</v>
      </c>
      <c r="J12" s="39"/>
    </row>
    <row r="13" spans="1:10" outlineLevel="1">
      <c r="A13" s="109">
        <v>11</v>
      </c>
      <c r="B13" s="169"/>
      <c r="C13" s="40"/>
      <c r="D13" s="39" t="s">
        <v>23</v>
      </c>
      <c r="E13" s="41">
        <v>2</v>
      </c>
      <c r="F13" s="41">
        <v>2</v>
      </c>
      <c r="G13" s="41">
        <v>1</v>
      </c>
      <c r="H13" s="41">
        <v>4.2</v>
      </c>
      <c r="I13" s="41">
        <f t="shared" si="0"/>
        <v>8.4</v>
      </c>
      <c r="J13" s="41"/>
    </row>
    <row r="14" spans="1:10" outlineLevel="1">
      <c r="A14" s="109">
        <v>16</v>
      </c>
      <c r="B14" s="169"/>
      <c r="C14" s="40"/>
      <c r="D14" s="39" t="s">
        <v>297</v>
      </c>
      <c r="E14" s="41"/>
      <c r="F14" s="41"/>
      <c r="G14" s="41">
        <v>1</v>
      </c>
      <c r="H14" s="42">
        <v>20</v>
      </c>
      <c r="I14" s="41">
        <v>20</v>
      </c>
      <c r="J14" s="41"/>
    </row>
    <row r="15" spans="1:10" outlineLevel="1">
      <c r="A15" s="109">
        <v>18</v>
      </c>
      <c r="B15" s="170"/>
      <c r="C15" s="40"/>
      <c r="D15" s="41"/>
      <c r="E15" s="41"/>
      <c r="F15" s="41"/>
      <c r="G15" s="165"/>
      <c r="H15" s="41"/>
      <c r="I15" s="41"/>
      <c r="J15" s="41"/>
    </row>
    <row r="16" spans="1:10" ht="13.5" outlineLevel="1" thickBot="1">
      <c r="A16" s="109">
        <v>19</v>
      </c>
      <c r="B16" s="171"/>
      <c r="C16" s="60"/>
      <c r="D16" s="60"/>
      <c r="E16" s="64"/>
      <c r="F16" s="64"/>
      <c r="G16" s="60"/>
      <c r="H16" s="166"/>
      <c r="I16" s="166"/>
      <c r="J16" s="60"/>
    </row>
    <row r="17" spans="1:10" ht="13.5" thickBot="1">
      <c r="A17" s="45"/>
      <c r="B17" s="46" t="s">
        <v>43</v>
      </c>
      <c r="C17" s="46"/>
      <c r="D17" s="46"/>
      <c r="E17" s="46">
        <f>SUM(E3:E15)</f>
        <v>17</v>
      </c>
      <c r="F17" s="46"/>
      <c r="G17" s="46">
        <f>SUM(G3:G16)</f>
        <v>12</v>
      </c>
      <c r="H17" s="46"/>
      <c r="I17" s="46">
        <f>SUM(I3:I16)</f>
        <v>141.30000000000001</v>
      </c>
      <c r="J17" s="83"/>
    </row>
    <row r="18" spans="1:10" ht="13.5" thickBot="1">
      <c r="A18" s="46"/>
      <c r="B18" s="404" t="s">
        <v>9</v>
      </c>
      <c r="C18" s="405"/>
      <c r="D18" s="405"/>
      <c r="E18" s="405"/>
      <c r="F18" s="406"/>
      <c r="G18" s="47"/>
      <c r="H18" s="47"/>
      <c r="I18" s="49">
        <f>I17*1.7</f>
        <v>240.21</v>
      </c>
      <c r="J18" s="83"/>
    </row>
  </sheetData>
  <mergeCells count="2">
    <mergeCell ref="B18:F18"/>
    <mergeCell ref="A1:J1"/>
  </mergeCells>
  <pageMargins left="0.75" right="0.75" top="1" bottom="1" header="0.5" footer="0.5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16"/>
  <sheetViews>
    <sheetView rightToLeft="1" workbookViewId="0">
      <selection activeCell="G11" sqref="G11"/>
    </sheetView>
  </sheetViews>
  <sheetFormatPr defaultRowHeight="12.75"/>
  <cols>
    <col min="1" max="1" width="8.85546875" style="30" customWidth="1"/>
    <col min="2" max="2" width="16.7109375" style="30" customWidth="1"/>
    <col min="3" max="3" width="35" style="30" customWidth="1"/>
    <col min="4" max="4" width="7.5703125" style="30" customWidth="1"/>
    <col min="5" max="5" width="7.28515625" style="30" customWidth="1"/>
    <col min="6" max="6" width="7.42578125" style="30" customWidth="1"/>
    <col min="7" max="9" width="8.85546875" style="30" customWidth="1"/>
  </cols>
  <sheetData>
    <row r="1" spans="1:9" ht="16.5" thickBot="1">
      <c r="A1" s="417" t="s">
        <v>42</v>
      </c>
      <c r="B1" s="417"/>
      <c r="C1" s="417"/>
      <c r="D1" s="417"/>
      <c r="E1" s="417"/>
      <c r="F1" s="417"/>
      <c r="G1" s="417"/>
      <c r="H1" s="417"/>
      <c r="I1" s="417"/>
    </row>
    <row r="2" spans="1:9" ht="60.75" thickBot="1">
      <c r="A2" s="54" t="s">
        <v>0</v>
      </c>
      <c r="B2" s="54" t="s">
        <v>10</v>
      </c>
      <c r="C2" s="55" t="s">
        <v>1</v>
      </c>
      <c r="D2" s="55" t="s">
        <v>2</v>
      </c>
      <c r="E2" s="55" t="s">
        <v>3</v>
      </c>
      <c r="F2" s="55" t="s">
        <v>4</v>
      </c>
      <c r="G2" s="55" t="s">
        <v>13</v>
      </c>
      <c r="H2" s="55" t="s">
        <v>5</v>
      </c>
      <c r="I2" s="111" t="s">
        <v>12</v>
      </c>
    </row>
    <row r="3" spans="1:9" ht="17.100000000000001" customHeight="1">
      <c r="A3" s="56">
        <v>1</v>
      </c>
      <c r="B3" s="419" t="s">
        <v>34</v>
      </c>
      <c r="C3" s="36" t="s">
        <v>196</v>
      </c>
      <c r="D3" s="59">
        <v>1</v>
      </c>
      <c r="E3" s="59">
        <v>1</v>
      </c>
      <c r="F3" s="56">
        <v>1</v>
      </c>
      <c r="G3" s="38">
        <v>17</v>
      </c>
      <c r="H3" s="38">
        <f t="shared" ref="H3:H11" si="0">G3*F3*E3</f>
        <v>17</v>
      </c>
      <c r="I3" s="41"/>
    </row>
    <row r="4" spans="1:9" ht="17.100000000000001" customHeight="1">
      <c r="A4" s="41">
        <v>2</v>
      </c>
      <c r="B4" s="416"/>
      <c r="C4" s="66" t="s">
        <v>284</v>
      </c>
      <c r="D4" s="40">
        <v>1</v>
      </c>
      <c r="E4" s="40">
        <v>1</v>
      </c>
      <c r="F4" s="41">
        <v>1</v>
      </c>
      <c r="G4" s="41">
        <v>9.9</v>
      </c>
      <c r="H4" s="41">
        <f t="shared" si="0"/>
        <v>9.9</v>
      </c>
      <c r="I4" s="41"/>
    </row>
    <row r="5" spans="1:9" ht="17.100000000000001" customHeight="1">
      <c r="A5" s="41">
        <v>3</v>
      </c>
      <c r="B5" s="416"/>
      <c r="C5" s="36" t="s">
        <v>197</v>
      </c>
      <c r="D5" s="40">
        <v>1</v>
      </c>
      <c r="E5" s="40">
        <v>1</v>
      </c>
      <c r="F5" s="41">
        <v>1</v>
      </c>
      <c r="G5" s="41">
        <v>6.35</v>
      </c>
      <c r="H5" s="41">
        <f t="shared" si="0"/>
        <v>6.35</v>
      </c>
      <c r="I5" s="41"/>
    </row>
    <row r="6" spans="1:9" ht="17.100000000000001" customHeight="1">
      <c r="A6" s="41">
        <v>4</v>
      </c>
      <c r="B6" s="35"/>
      <c r="C6" s="36" t="s">
        <v>198</v>
      </c>
      <c r="D6" s="41">
        <v>1</v>
      </c>
      <c r="E6" s="41">
        <v>1</v>
      </c>
      <c r="F6" s="41">
        <v>1</v>
      </c>
      <c r="G6" s="41">
        <v>6.35</v>
      </c>
      <c r="H6" s="41">
        <f t="shared" si="0"/>
        <v>6.35</v>
      </c>
      <c r="I6" s="41"/>
    </row>
    <row r="7" spans="1:9" ht="17.100000000000001" customHeight="1">
      <c r="A7" s="41">
        <v>5</v>
      </c>
      <c r="B7" s="35"/>
      <c r="C7" s="36" t="s">
        <v>199</v>
      </c>
      <c r="D7" s="60">
        <v>1</v>
      </c>
      <c r="E7" s="60">
        <v>1</v>
      </c>
      <c r="F7" s="60">
        <v>1</v>
      </c>
      <c r="G7" s="60">
        <v>6.35</v>
      </c>
      <c r="H7" s="60">
        <f t="shared" si="0"/>
        <v>6.35</v>
      </c>
      <c r="I7" s="41"/>
    </row>
    <row r="8" spans="1:9" ht="17.100000000000001" customHeight="1">
      <c r="A8" s="41">
        <v>6</v>
      </c>
      <c r="B8" s="44"/>
      <c r="C8" s="36" t="s">
        <v>200</v>
      </c>
      <c r="D8" s="40">
        <v>1</v>
      </c>
      <c r="E8" s="40">
        <v>1</v>
      </c>
      <c r="F8" s="41">
        <v>1</v>
      </c>
      <c r="G8" s="41">
        <v>12.7</v>
      </c>
      <c r="H8" s="41">
        <f t="shared" si="0"/>
        <v>12.7</v>
      </c>
      <c r="I8" s="41"/>
    </row>
    <row r="9" spans="1:9" ht="17.100000000000001" customHeight="1">
      <c r="A9" s="41">
        <v>7</v>
      </c>
      <c r="B9" s="44"/>
      <c r="C9" s="36" t="s">
        <v>201</v>
      </c>
      <c r="D9" s="40">
        <v>2</v>
      </c>
      <c r="E9" s="40">
        <v>1</v>
      </c>
      <c r="F9" s="41">
        <v>2</v>
      </c>
      <c r="G9" s="41">
        <v>9.9</v>
      </c>
      <c r="H9" s="41">
        <f t="shared" si="0"/>
        <v>19.8</v>
      </c>
      <c r="I9" s="41"/>
    </row>
    <row r="10" spans="1:9" ht="17.100000000000001" customHeight="1">
      <c r="A10" s="41">
        <v>8</v>
      </c>
      <c r="B10" s="44"/>
      <c r="C10" s="156" t="s">
        <v>202</v>
      </c>
      <c r="D10" s="172">
        <v>1</v>
      </c>
      <c r="E10" s="172">
        <v>1</v>
      </c>
      <c r="F10" s="109">
        <v>1</v>
      </c>
      <c r="G10" s="109">
        <v>9.9</v>
      </c>
      <c r="H10" s="79">
        <f t="shared" si="0"/>
        <v>9.9</v>
      </c>
      <c r="I10" s="41"/>
    </row>
    <row r="11" spans="1:9" ht="17.100000000000001" customHeight="1">
      <c r="A11" s="35">
        <v>9</v>
      </c>
      <c r="B11" s="44"/>
      <c r="C11" s="156" t="s">
        <v>203</v>
      </c>
      <c r="D11" s="172">
        <v>1</v>
      </c>
      <c r="E11" s="172">
        <v>1</v>
      </c>
      <c r="F11" s="109">
        <v>1</v>
      </c>
      <c r="G11" s="109">
        <v>6.8</v>
      </c>
      <c r="H11" s="108">
        <f t="shared" si="0"/>
        <v>6.8</v>
      </c>
      <c r="I11" s="41"/>
    </row>
    <row r="12" spans="1:9" ht="17.100000000000001" customHeight="1">
      <c r="A12" s="41">
        <v>10</v>
      </c>
      <c r="B12" s="44"/>
      <c r="C12" s="36" t="s">
        <v>204</v>
      </c>
      <c r="D12" s="98">
        <v>1</v>
      </c>
      <c r="E12" s="98">
        <v>1</v>
      </c>
      <c r="F12" s="98">
        <v>1</v>
      </c>
      <c r="G12" s="41">
        <v>4.2</v>
      </c>
      <c r="H12" s="98">
        <f>G12*F12*E12</f>
        <v>4.2</v>
      </c>
      <c r="I12" s="41"/>
    </row>
    <row r="13" spans="1:9" ht="17.100000000000001" customHeight="1">
      <c r="A13" s="41">
        <v>12</v>
      </c>
      <c r="B13" s="44"/>
      <c r="C13" s="63" t="s">
        <v>303</v>
      </c>
      <c r="D13" s="64"/>
      <c r="E13" s="64"/>
      <c r="F13" s="60">
        <v>1</v>
      </c>
      <c r="G13" s="166">
        <v>20</v>
      </c>
      <c r="H13" s="166">
        <v>20</v>
      </c>
      <c r="I13" s="41"/>
    </row>
    <row r="14" spans="1:9" ht="17.100000000000001" customHeight="1" thickBot="1">
      <c r="A14" s="41">
        <v>14</v>
      </c>
      <c r="B14" s="44"/>
      <c r="C14" s="62" t="s">
        <v>281</v>
      </c>
      <c r="D14" s="41"/>
      <c r="E14" s="41"/>
      <c r="F14" s="41">
        <v>1</v>
      </c>
      <c r="G14" s="42">
        <v>12</v>
      </c>
      <c r="H14" s="42">
        <v>12</v>
      </c>
      <c r="I14" s="41"/>
    </row>
    <row r="15" spans="1:9" ht="17.100000000000001" customHeight="1" thickBot="1">
      <c r="A15" s="46"/>
      <c r="B15" s="46" t="s">
        <v>43</v>
      </c>
      <c r="C15" s="45"/>
      <c r="D15" s="45">
        <f>SUM(D3:D14)</f>
        <v>11</v>
      </c>
      <c r="E15" s="45"/>
      <c r="F15" s="45">
        <f>SUM(F3:F14)</f>
        <v>13</v>
      </c>
      <c r="G15" s="45"/>
      <c r="H15" s="45">
        <f>SUM(H3:H14)</f>
        <v>131.35000000000002</v>
      </c>
      <c r="I15" s="41"/>
    </row>
    <row r="16" spans="1:9" ht="17.100000000000001" customHeight="1" thickBot="1">
      <c r="A16" s="46"/>
      <c r="B16" s="404" t="s">
        <v>9</v>
      </c>
      <c r="C16" s="405"/>
      <c r="D16" s="405"/>
      <c r="E16" s="406"/>
      <c r="F16" s="47"/>
      <c r="G16" s="47"/>
      <c r="H16" s="49">
        <f>H15*1.7</f>
        <v>223.29500000000004</v>
      </c>
      <c r="I16" s="117"/>
    </row>
  </sheetData>
  <mergeCells count="3">
    <mergeCell ref="B16:E16"/>
    <mergeCell ref="B3:B5"/>
    <mergeCell ref="A1:I1"/>
  </mergeCells>
  <pageMargins left="0.75" right="0.75" top="1" bottom="1" header="0.5" footer="0.5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53"/>
  <sheetViews>
    <sheetView rightToLeft="1" workbookViewId="0">
      <pane ySplit="2" topLeftCell="A7" activePane="bottomLeft" state="frozen"/>
      <selection pane="bottomLeft" activeCell="C11" sqref="C11"/>
    </sheetView>
  </sheetViews>
  <sheetFormatPr defaultRowHeight="12.75"/>
  <cols>
    <col min="1" max="1" width="5.7109375" style="30" customWidth="1"/>
    <col min="2" max="2" width="8.85546875" style="30" customWidth="1"/>
    <col min="3" max="3" width="23.42578125" style="30" customWidth="1"/>
    <col min="4" max="4" width="37" style="30" customWidth="1"/>
    <col min="5" max="5" width="9.28515625" style="30" customWidth="1"/>
    <col min="6" max="6" width="8.140625" style="30" customWidth="1"/>
    <col min="7" max="9" width="8.85546875" style="30" customWidth="1"/>
    <col min="10" max="10" width="17" style="30" customWidth="1"/>
  </cols>
  <sheetData>
    <row r="1" spans="1:10" ht="21" thickBot="1">
      <c r="A1" s="420" t="s">
        <v>24</v>
      </c>
      <c r="B1" s="420"/>
      <c r="C1" s="420"/>
      <c r="D1" s="420"/>
      <c r="E1" s="420"/>
      <c r="F1" s="420"/>
      <c r="G1" s="420"/>
      <c r="H1" s="420"/>
      <c r="I1" s="420"/>
      <c r="J1" s="420"/>
    </row>
    <row r="2" spans="1:10" ht="60.75" thickBot="1">
      <c r="A2" s="54" t="s">
        <v>0</v>
      </c>
      <c r="B2" s="54" t="s">
        <v>10</v>
      </c>
      <c r="C2" s="54" t="s">
        <v>307</v>
      </c>
      <c r="D2" s="55" t="s">
        <v>1</v>
      </c>
      <c r="E2" s="55" t="s">
        <v>2</v>
      </c>
      <c r="F2" s="55" t="s">
        <v>3</v>
      </c>
      <c r="G2" s="55" t="s">
        <v>4</v>
      </c>
      <c r="H2" s="55" t="s">
        <v>13</v>
      </c>
      <c r="I2" s="55" t="s">
        <v>5</v>
      </c>
      <c r="J2" s="164" t="s">
        <v>12</v>
      </c>
    </row>
    <row r="3" spans="1:10" ht="15">
      <c r="A3" s="186">
        <v>1</v>
      </c>
      <c r="B3" s="187"/>
      <c r="C3" s="154" t="s">
        <v>160</v>
      </c>
      <c r="D3" s="100" t="s">
        <v>170</v>
      </c>
      <c r="E3" s="87">
        <v>1</v>
      </c>
      <c r="F3" s="87">
        <v>1</v>
      </c>
      <c r="G3" s="98">
        <v>1</v>
      </c>
      <c r="H3" s="188">
        <v>9.9</v>
      </c>
      <c r="I3" s="98">
        <f>H3*G3*F3</f>
        <v>9.9</v>
      </c>
      <c r="J3" s="189"/>
    </row>
    <row r="4" spans="1:10" ht="12.95" customHeight="1">
      <c r="A4" s="109">
        <v>2</v>
      </c>
      <c r="B4" s="79"/>
      <c r="C4" s="86" t="s">
        <v>160</v>
      </c>
      <c r="D4" s="36" t="s">
        <v>166</v>
      </c>
      <c r="E4" s="40">
        <v>1</v>
      </c>
      <c r="F4" s="40">
        <v>1</v>
      </c>
      <c r="G4" s="41">
        <v>1</v>
      </c>
      <c r="H4" s="177">
        <v>6.35</v>
      </c>
      <c r="I4" s="41">
        <f t="shared" ref="I4:I45" si="0">H4*G4*F4</f>
        <v>6.35</v>
      </c>
      <c r="J4" s="41"/>
    </row>
    <row r="5" spans="1:10" ht="12.95" customHeight="1">
      <c r="A5" s="185">
        <v>3</v>
      </c>
      <c r="B5" s="79"/>
      <c r="C5" s="86" t="s">
        <v>160</v>
      </c>
      <c r="D5" s="36" t="s">
        <v>167</v>
      </c>
      <c r="E5" s="40">
        <v>1</v>
      </c>
      <c r="F5" s="40">
        <v>1</v>
      </c>
      <c r="G5" s="41">
        <v>1</v>
      </c>
      <c r="H5" s="179">
        <v>6.35</v>
      </c>
      <c r="I5" s="41">
        <f t="shared" si="0"/>
        <v>6.35</v>
      </c>
      <c r="J5" s="41"/>
    </row>
    <row r="6" spans="1:10" ht="12.95" customHeight="1">
      <c r="A6" s="109">
        <v>4</v>
      </c>
      <c r="B6" s="79"/>
      <c r="C6" s="86" t="s">
        <v>160</v>
      </c>
      <c r="D6" s="36" t="s">
        <v>168</v>
      </c>
      <c r="E6" s="40">
        <v>1</v>
      </c>
      <c r="F6" s="40">
        <v>1</v>
      </c>
      <c r="G6" s="41">
        <v>1</v>
      </c>
      <c r="H6" s="177">
        <v>6.35</v>
      </c>
      <c r="I6" s="41">
        <f t="shared" si="0"/>
        <v>6.35</v>
      </c>
      <c r="J6" s="41"/>
    </row>
    <row r="7" spans="1:10" ht="12.95" customHeight="1">
      <c r="A7" s="185">
        <v>5</v>
      </c>
      <c r="B7" s="79"/>
      <c r="C7" s="86" t="s">
        <v>160</v>
      </c>
      <c r="D7" s="36" t="s">
        <v>169</v>
      </c>
      <c r="E7" s="64">
        <v>1</v>
      </c>
      <c r="F7" s="64">
        <v>1</v>
      </c>
      <c r="G7" s="60">
        <v>1</v>
      </c>
      <c r="H7" s="180">
        <v>6.35</v>
      </c>
      <c r="I7" s="60">
        <f t="shared" si="0"/>
        <v>6.35</v>
      </c>
      <c r="J7" s="41"/>
    </row>
    <row r="8" spans="1:10" ht="12.95" customHeight="1">
      <c r="A8" s="109">
        <v>6</v>
      </c>
      <c r="B8" s="184"/>
      <c r="C8" s="77" t="s">
        <v>160</v>
      </c>
      <c r="D8" s="99" t="s">
        <v>165</v>
      </c>
      <c r="E8" s="40">
        <v>1</v>
      </c>
      <c r="F8" s="40">
        <v>1</v>
      </c>
      <c r="G8" s="41">
        <v>1</v>
      </c>
      <c r="H8" s="177">
        <v>6.35</v>
      </c>
      <c r="I8" s="41">
        <f>H8*G8*F8</f>
        <v>6.35</v>
      </c>
      <c r="J8" s="41"/>
    </row>
    <row r="9" spans="1:10" ht="12.95" customHeight="1">
      <c r="A9" s="185">
        <v>7</v>
      </c>
      <c r="B9" s="184"/>
      <c r="C9" s="86" t="s">
        <v>160</v>
      </c>
      <c r="D9" s="36" t="s">
        <v>165</v>
      </c>
      <c r="E9" s="40">
        <v>1</v>
      </c>
      <c r="F9" s="40">
        <v>1</v>
      </c>
      <c r="G9" s="41">
        <v>1</v>
      </c>
      <c r="H9" s="179">
        <v>6.35</v>
      </c>
      <c r="I9" s="41">
        <f>H9*G9*F9</f>
        <v>6.35</v>
      </c>
      <c r="J9" s="41"/>
    </row>
    <row r="10" spans="1:10" ht="12.95" customHeight="1">
      <c r="A10" s="109">
        <v>8</v>
      </c>
      <c r="B10" s="184"/>
      <c r="C10" s="86"/>
      <c r="D10" s="36"/>
      <c r="E10" s="40"/>
      <c r="F10" s="40"/>
      <c r="G10" s="41"/>
      <c r="H10" s="179"/>
      <c r="I10" s="41"/>
      <c r="J10" s="41"/>
    </row>
    <row r="11" spans="1:10" ht="12.95" customHeight="1">
      <c r="A11" s="185">
        <v>9</v>
      </c>
      <c r="B11" s="184"/>
      <c r="C11" s="86" t="s">
        <v>15</v>
      </c>
      <c r="D11" s="36" t="s">
        <v>177</v>
      </c>
      <c r="E11" s="40">
        <v>1</v>
      </c>
      <c r="F11" s="40">
        <v>1</v>
      </c>
      <c r="G11" s="41">
        <v>1</v>
      </c>
      <c r="H11" s="179">
        <v>12.7</v>
      </c>
      <c r="I11" s="41">
        <f>H11*G11*F11</f>
        <v>12.7</v>
      </c>
      <c r="J11" s="41"/>
    </row>
    <row r="12" spans="1:10" ht="12.95" customHeight="1">
      <c r="A12" s="109">
        <v>10</v>
      </c>
      <c r="B12" s="184"/>
      <c r="C12" s="86" t="s">
        <v>15</v>
      </c>
      <c r="D12" s="36" t="s">
        <v>172</v>
      </c>
      <c r="E12" s="40">
        <v>1</v>
      </c>
      <c r="F12" s="40">
        <v>1</v>
      </c>
      <c r="G12" s="41">
        <v>1</v>
      </c>
      <c r="H12" s="177">
        <v>9.9</v>
      </c>
      <c r="I12" s="41">
        <f t="shared" si="0"/>
        <v>9.9</v>
      </c>
      <c r="J12" s="41"/>
    </row>
    <row r="13" spans="1:10" ht="12.95" customHeight="1">
      <c r="A13" s="185">
        <v>11</v>
      </c>
      <c r="B13" s="184"/>
      <c r="C13" s="86" t="s">
        <v>15</v>
      </c>
      <c r="D13" s="36" t="s">
        <v>176</v>
      </c>
      <c r="E13" s="40">
        <v>1</v>
      </c>
      <c r="F13" s="40">
        <v>1</v>
      </c>
      <c r="G13" s="41">
        <v>1</v>
      </c>
      <c r="H13" s="177">
        <v>9.9</v>
      </c>
      <c r="I13" s="41">
        <f>H13*G13*F13</f>
        <v>9.9</v>
      </c>
      <c r="J13" s="41"/>
    </row>
    <row r="14" spans="1:10" ht="12.95" customHeight="1">
      <c r="A14" s="109">
        <v>12</v>
      </c>
      <c r="B14" s="184"/>
      <c r="C14" s="86" t="s">
        <v>15</v>
      </c>
      <c r="D14" s="36" t="s">
        <v>173</v>
      </c>
      <c r="E14" s="40">
        <v>1</v>
      </c>
      <c r="F14" s="40">
        <v>1</v>
      </c>
      <c r="G14" s="41">
        <v>1</v>
      </c>
      <c r="H14" s="179">
        <v>6.35</v>
      </c>
      <c r="I14" s="41">
        <f t="shared" si="0"/>
        <v>6.35</v>
      </c>
      <c r="J14" s="41"/>
    </row>
    <row r="15" spans="1:10" ht="12.95" customHeight="1">
      <c r="A15" s="185">
        <v>13</v>
      </c>
      <c r="B15" s="184"/>
      <c r="C15" s="86" t="s">
        <v>15</v>
      </c>
      <c r="D15" s="36" t="s">
        <v>173</v>
      </c>
      <c r="E15" s="40">
        <v>1</v>
      </c>
      <c r="F15" s="40">
        <v>1</v>
      </c>
      <c r="G15" s="41">
        <v>1</v>
      </c>
      <c r="H15" s="177">
        <v>6.35</v>
      </c>
      <c r="I15" s="41">
        <f t="shared" si="0"/>
        <v>6.35</v>
      </c>
      <c r="J15" s="41"/>
    </row>
    <row r="16" spans="1:10" ht="12.95" customHeight="1">
      <c r="A16" s="109">
        <v>14</v>
      </c>
      <c r="B16" s="184"/>
      <c r="C16" s="86" t="s">
        <v>15</v>
      </c>
      <c r="D16" s="36" t="s">
        <v>173</v>
      </c>
      <c r="E16" s="40">
        <v>1</v>
      </c>
      <c r="F16" s="40">
        <v>1</v>
      </c>
      <c r="G16" s="41">
        <v>1</v>
      </c>
      <c r="H16" s="179">
        <v>6.35</v>
      </c>
      <c r="I16" s="41">
        <f t="shared" si="0"/>
        <v>6.35</v>
      </c>
      <c r="J16" s="41"/>
    </row>
    <row r="17" spans="1:10" ht="12.95" customHeight="1">
      <c r="A17" s="185">
        <v>15</v>
      </c>
      <c r="B17" s="184"/>
      <c r="C17" s="86" t="s">
        <v>15</v>
      </c>
      <c r="D17" s="36" t="s">
        <v>174</v>
      </c>
      <c r="E17" s="40">
        <v>1</v>
      </c>
      <c r="F17" s="40">
        <v>1</v>
      </c>
      <c r="G17" s="41">
        <v>1</v>
      </c>
      <c r="H17" s="177">
        <v>6.35</v>
      </c>
      <c r="I17" s="41">
        <f t="shared" si="0"/>
        <v>6.35</v>
      </c>
      <c r="J17" s="41"/>
    </row>
    <row r="18" spans="1:10" ht="12.95" customHeight="1">
      <c r="A18" s="109">
        <v>16</v>
      </c>
      <c r="B18" s="184"/>
      <c r="C18" s="86" t="s">
        <v>15</v>
      </c>
      <c r="D18" s="36" t="s">
        <v>174</v>
      </c>
      <c r="E18" s="40">
        <v>1</v>
      </c>
      <c r="F18" s="40">
        <v>1</v>
      </c>
      <c r="G18" s="41">
        <v>1</v>
      </c>
      <c r="H18" s="179">
        <v>6.35</v>
      </c>
      <c r="I18" s="41">
        <f t="shared" si="0"/>
        <v>6.35</v>
      </c>
      <c r="J18" s="41"/>
    </row>
    <row r="19" spans="1:10" ht="12.95" customHeight="1">
      <c r="A19" s="185">
        <v>17</v>
      </c>
      <c r="B19" s="184"/>
      <c r="C19" s="86" t="s">
        <v>15</v>
      </c>
      <c r="D19" s="36" t="s">
        <v>174</v>
      </c>
      <c r="E19" s="40">
        <v>1</v>
      </c>
      <c r="F19" s="40">
        <v>1</v>
      </c>
      <c r="G19" s="41">
        <v>1</v>
      </c>
      <c r="H19" s="177">
        <v>6.35</v>
      </c>
      <c r="I19" s="41">
        <f t="shared" si="0"/>
        <v>6.35</v>
      </c>
      <c r="J19" s="41"/>
    </row>
    <row r="20" spans="1:10" ht="12.95" customHeight="1">
      <c r="A20" s="109">
        <v>18</v>
      </c>
      <c r="B20" s="184"/>
      <c r="C20" s="86" t="s">
        <v>15</v>
      </c>
      <c r="D20" s="36" t="s">
        <v>175</v>
      </c>
      <c r="E20" s="40">
        <v>1</v>
      </c>
      <c r="F20" s="40">
        <v>1</v>
      </c>
      <c r="G20" s="41">
        <v>1</v>
      </c>
      <c r="H20" s="179">
        <v>6.35</v>
      </c>
      <c r="I20" s="41">
        <f t="shared" si="0"/>
        <v>6.35</v>
      </c>
      <c r="J20" s="41"/>
    </row>
    <row r="21" spans="1:10" ht="12.95" customHeight="1">
      <c r="A21" s="185">
        <v>19</v>
      </c>
      <c r="B21" s="184"/>
      <c r="C21" s="86" t="s">
        <v>15</v>
      </c>
      <c r="D21" s="36" t="s">
        <v>171</v>
      </c>
      <c r="E21" s="40">
        <v>1</v>
      </c>
      <c r="F21" s="40">
        <v>1</v>
      </c>
      <c r="G21" s="41">
        <v>1</v>
      </c>
      <c r="H21" s="179">
        <v>4.2</v>
      </c>
      <c r="I21" s="41">
        <f>H21*G21*F21</f>
        <v>4.2</v>
      </c>
      <c r="J21" s="41"/>
    </row>
    <row r="22" spans="1:10" ht="12.95" customHeight="1">
      <c r="A22" s="109">
        <v>20</v>
      </c>
      <c r="B22" s="184"/>
      <c r="C22" s="86" t="s">
        <v>15</v>
      </c>
      <c r="D22" s="86" t="s">
        <v>282</v>
      </c>
      <c r="E22" s="40"/>
      <c r="F22" s="40"/>
      <c r="G22" s="41">
        <v>1</v>
      </c>
      <c r="H22" s="179"/>
      <c r="I22" s="42">
        <v>10</v>
      </c>
      <c r="J22" s="41"/>
    </row>
    <row r="23" spans="1:10" ht="12.95" customHeight="1">
      <c r="A23" s="185">
        <v>21</v>
      </c>
      <c r="B23" s="184"/>
      <c r="C23" s="86"/>
      <c r="D23" s="36"/>
      <c r="E23" s="40"/>
      <c r="F23" s="40"/>
      <c r="G23" s="41"/>
      <c r="H23" s="179"/>
      <c r="I23" s="41"/>
      <c r="J23" s="41"/>
    </row>
    <row r="24" spans="1:10" ht="12.95" customHeight="1">
      <c r="A24" s="109">
        <v>22</v>
      </c>
      <c r="B24" s="184"/>
      <c r="C24" s="86" t="s">
        <v>161</v>
      </c>
      <c r="D24" s="36" t="s">
        <v>180</v>
      </c>
      <c r="E24" s="40">
        <v>1</v>
      </c>
      <c r="F24" s="40">
        <v>1</v>
      </c>
      <c r="G24" s="41">
        <v>1</v>
      </c>
      <c r="H24" s="177">
        <v>9.9</v>
      </c>
      <c r="I24" s="41">
        <f>H24*G24*F24</f>
        <v>9.9</v>
      </c>
      <c r="J24" s="41"/>
    </row>
    <row r="25" spans="1:10" ht="12.95" customHeight="1">
      <c r="A25" s="185">
        <v>23</v>
      </c>
      <c r="B25" s="184"/>
      <c r="C25" s="86" t="s">
        <v>161</v>
      </c>
      <c r="D25" s="36" t="s">
        <v>178</v>
      </c>
      <c r="E25" s="40">
        <v>1</v>
      </c>
      <c r="F25" s="40">
        <v>1</v>
      </c>
      <c r="G25" s="41">
        <v>1</v>
      </c>
      <c r="H25" s="177">
        <v>6.35</v>
      </c>
      <c r="I25" s="41">
        <f t="shared" si="0"/>
        <v>6.35</v>
      </c>
      <c r="J25" s="41"/>
    </row>
    <row r="26" spans="1:10" ht="12.95" customHeight="1">
      <c r="A26" s="109">
        <v>24</v>
      </c>
      <c r="B26" s="184"/>
      <c r="C26" s="86" t="s">
        <v>161</v>
      </c>
      <c r="D26" s="36" t="s">
        <v>179</v>
      </c>
      <c r="E26" s="40">
        <v>1</v>
      </c>
      <c r="F26" s="40">
        <v>1</v>
      </c>
      <c r="G26" s="41">
        <v>1</v>
      </c>
      <c r="H26" s="179">
        <v>6.35</v>
      </c>
      <c r="I26" s="41">
        <f t="shared" si="0"/>
        <v>6.35</v>
      </c>
      <c r="J26" s="41"/>
    </row>
    <row r="27" spans="1:10" ht="12.95" customHeight="1">
      <c r="A27" s="185">
        <v>25</v>
      </c>
      <c r="B27" s="184"/>
      <c r="C27" s="86"/>
      <c r="D27" s="36"/>
      <c r="E27" s="40"/>
      <c r="F27" s="40"/>
      <c r="G27" s="41"/>
      <c r="H27" s="177"/>
      <c r="I27" s="41"/>
      <c r="J27" s="41"/>
    </row>
    <row r="28" spans="1:10" ht="12.95" customHeight="1">
      <c r="A28" s="109">
        <v>26</v>
      </c>
      <c r="B28" s="184"/>
      <c r="C28" s="86" t="s">
        <v>162</v>
      </c>
      <c r="D28" s="36" t="s">
        <v>184</v>
      </c>
      <c r="E28" s="40">
        <v>1</v>
      </c>
      <c r="F28" s="40">
        <v>1</v>
      </c>
      <c r="G28" s="41">
        <v>1</v>
      </c>
      <c r="H28" s="177">
        <v>9.9</v>
      </c>
      <c r="I28" s="41">
        <f>H28*G28*F28</f>
        <v>9.9</v>
      </c>
      <c r="J28" s="41"/>
    </row>
    <row r="29" spans="1:10" ht="12.95" customHeight="1">
      <c r="A29" s="185">
        <v>27</v>
      </c>
      <c r="B29" s="184"/>
      <c r="C29" s="86" t="s">
        <v>162</v>
      </c>
      <c r="D29" s="36" t="s">
        <v>181</v>
      </c>
      <c r="E29" s="40">
        <v>1</v>
      </c>
      <c r="F29" s="40">
        <v>1</v>
      </c>
      <c r="G29" s="41">
        <v>1</v>
      </c>
      <c r="H29" s="179">
        <v>9.9</v>
      </c>
      <c r="I29" s="41">
        <f t="shared" si="0"/>
        <v>9.9</v>
      </c>
      <c r="J29" s="41"/>
    </row>
    <row r="30" spans="1:10" ht="12.95" customHeight="1">
      <c r="A30" s="109">
        <v>28</v>
      </c>
      <c r="B30" s="184"/>
      <c r="C30" s="86" t="s">
        <v>162</v>
      </c>
      <c r="D30" s="36" t="s">
        <v>182</v>
      </c>
      <c r="E30" s="40">
        <v>1</v>
      </c>
      <c r="F30" s="40">
        <v>1</v>
      </c>
      <c r="G30" s="41">
        <v>1</v>
      </c>
      <c r="H30" s="177">
        <v>6.35</v>
      </c>
      <c r="I30" s="41">
        <f t="shared" si="0"/>
        <v>6.35</v>
      </c>
      <c r="J30" s="41"/>
    </row>
    <row r="31" spans="1:10" ht="12.95" customHeight="1">
      <c r="A31" s="185">
        <v>29</v>
      </c>
      <c r="B31" s="184"/>
      <c r="C31" s="86" t="s">
        <v>162</v>
      </c>
      <c r="D31" s="36" t="s">
        <v>183</v>
      </c>
      <c r="E31" s="40">
        <v>1</v>
      </c>
      <c r="F31" s="40">
        <v>1</v>
      </c>
      <c r="G31" s="41">
        <v>1</v>
      </c>
      <c r="H31" s="179">
        <v>6.35</v>
      </c>
      <c r="I31" s="41">
        <f t="shared" si="0"/>
        <v>6.35</v>
      </c>
      <c r="J31" s="41"/>
    </row>
    <row r="32" spans="1:10" ht="12.95" customHeight="1">
      <c r="A32" s="109">
        <v>30</v>
      </c>
      <c r="B32" s="184"/>
      <c r="C32" s="86"/>
      <c r="D32" s="36"/>
      <c r="E32" s="40"/>
      <c r="F32" s="40"/>
      <c r="G32" s="41"/>
      <c r="H32" s="177"/>
      <c r="I32" s="41"/>
      <c r="J32" s="41"/>
    </row>
    <row r="33" spans="1:10" ht="12.95" customHeight="1">
      <c r="A33" s="185">
        <v>31</v>
      </c>
      <c r="B33" s="184"/>
      <c r="C33" s="86" t="s">
        <v>163</v>
      </c>
      <c r="D33" s="36" t="s">
        <v>298</v>
      </c>
      <c r="E33" s="40">
        <v>1</v>
      </c>
      <c r="F33" s="40">
        <v>1</v>
      </c>
      <c r="G33" s="41">
        <v>1</v>
      </c>
      <c r="H33" s="190">
        <v>17</v>
      </c>
      <c r="I33" s="42">
        <f>H33*G33*F33</f>
        <v>17</v>
      </c>
      <c r="J33" s="41"/>
    </row>
    <row r="34" spans="1:10" ht="12.95" customHeight="1">
      <c r="A34" s="109">
        <v>32</v>
      </c>
      <c r="B34" s="184"/>
      <c r="C34" s="86" t="s">
        <v>163</v>
      </c>
      <c r="D34" s="36" t="s">
        <v>118</v>
      </c>
      <c r="E34" s="40">
        <v>1</v>
      </c>
      <c r="F34" s="40">
        <v>1</v>
      </c>
      <c r="G34" s="41">
        <v>1</v>
      </c>
      <c r="H34" s="179">
        <v>9.9</v>
      </c>
      <c r="I34" s="41">
        <f t="shared" si="0"/>
        <v>9.9</v>
      </c>
      <c r="J34" s="41"/>
    </row>
    <row r="35" spans="1:10" ht="12.95" customHeight="1">
      <c r="A35" s="185">
        <v>33</v>
      </c>
      <c r="B35" s="184"/>
      <c r="C35" s="86" t="s">
        <v>163</v>
      </c>
      <c r="D35" s="36" t="s">
        <v>299</v>
      </c>
      <c r="E35" s="40">
        <v>1</v>
      </c>
      <c r="F35" s="40">
        <v>1</v>
      </c>
      <c r="G35" s="41">
        <v>1</v>
      </c>
      <c r="H35" s="177">
        <v>12.7</v>
      </c>
      <c r="I35" s="41">
        <f t="shared" si="0"/>
        <v>12.7</v>
      </c>
      <c r="J35" s="41"/>
    </row>
    <row r="36" spans="1:10" ht="12.95" customHeight="1">
      <c r="A36" s="109">
        <v>34</v>
      </c>
      <c r="B36" s="184"/>
      <c r="C36" s="86" t="s">
        <v>163</v>
      </c>
      <c r="D36" s="36" t="s">
        <v>186</v>
      </c>
      <c r="E36" s="40">
        <v>1</v>
      </c>
      <c r="F36" s="40">
        <v>1</v>
      </c>
      <c r="G36" s="41">
        <v>1</v>
      </c>
      <c r="H36" s="179">
        <v>9.9</v>
      </c>
      <c r="I36" s="41">
        <f t="shared" si="0"/>
        <v>9.9</v>
      </c>
      <c r="J36" s="41"/>
    </row>
    <row r="37" spans="1:10" ht="12.95" customHeight="1">
      <c r="A37" s="185">
        <v>35</v>
      </c>
      <c r="B37" s="184"/>
      <c r="C37" s="86" t="s">
        <v>163</v>
      </c>
      <c r="D37" s="36" t="s">
        <v>187</v>
      </c>
      <c r="E37" s="40">
        <v>1</v>
      </c>
      <c r="F37" s="40">
        <v>1</v>
      </c>
      <c r="G37" s="41">
        <v>1</v>
      </c>
      <c r="H37" s="177">
        <v>9.9</v>
      </c>
      <c r="I37" s="41">
        <f t="shared" si="0"/>
        <v>9.9</v>
      </c>
      <c r="J37" s="41"/>
    </row>
    <row r="38" spans="1:10" ht="12.95" customHeight="1">
      <c r="A38" s="109">
        <v>36</v>
      </c>
      <c r="B38" s="184"/>
      <c r="C38" s="86" t="s">
        <v>163</v>
      </c>
      <c r="D38" s="36" t="s">
        <v>185</v>
      </c>
      <c r="E38" s="40">
        <v>1</v>
      </c>
      <c r="F38" s="40">
        <v>1</v>
      </c>
      <c r="G38" s="41">
        <v>1</v>
      </c>
      <c r="H38" s="177">
        <v>4.2</v>
      </c>
      <c r="I38" s="41">
        <f t="shared" si="0"/>
        <v>4.2</v>
      </c>
      <c r="J38" s="41"/>
    </row>
    <row r="39" spans="1:10" ht="12.95" customHeight="1">
      <c r="A39" s="185">
        <v>37</v>
      </c>
      <c r="B39" s="184"/>
      <c r="C39" s="86"/>
      <c r="D39" s="36"/>
      <c r="E39" s="40"/>
      <c r="F39" s="40"/>
      <c r="G39" s="41"/>
      <c r="H39" s="177"/>
      <c r="I39" s="41"/>
      <c r="J39" s="41"/>
    </row>
    <row r="40" spans="1:10" ht="12.95" customHeight="1">
      <c r="A40" s="109">
        <v>38</v>
      </c>
      <c r="B40" s="184"/>
      <c r="C40" s="86" t="s">
        <v>164</v>
      </c>
      <c r="D40" s="36" t="s">
        <v>193</v>
      </c>
      <c r="E40" s="40">
        <v>1</v>
      </c>
      <c r="F40" s="40">
        <v>1</v>
      </c>
      <c r="G40" s="41">
        <v>1</v>
      </c>
      <c r="H40" s="177">
        <v>12.7</v>
      </c>
      <c r="I40" s="41">
        <f>H40*G40*F40</f>
        <v>12.7</v>
      </c>
      <c r="J40" s="41"/>
    </row>
    <row r="41" spans="1:10" ht="12.95" customHeight="1">
      <c r="A41" s="185">
        <v>39</v>
      </c>
      <c r="B41" s="184"/>
      <c r="C41" s="86" t="s">
        <v>164</v>
      </c>
      <c r="D41" s="36" t="s">
        <v>194</v>
      </c>
      <c r="E41" s="40">
        <v>1</v>
      </c>
      <c r="F41" s="40">
        <v>1</v>
      </c>
      <c r="G41" s="41">
        <v>1</v>
      </c>
      <c r="H41" s="179">
        <v>9.9</v>
      </c>
      <c r="I41" s="41">
        <f>H41*G41*F41</f>
        <v>9.9</v>
      </c>
      <c r="J41" s="41"/>
    </row>
    <row r="42" spans="1:10" ht="12.95" customHeight="1">
      <c r="A42" s="109">
        <v>40</v>
      </c>
      <c r="B42" s="184"/>
      <c r="C42" s="86" t="s">
        <v>164</v>
      </c>
      <c r="D42" s="36" t="s">
        <v>190</v>
      </c>
      <c r="E42" s="40">
        <v>1</v>
      </c>
      <c r="F42" s="40">
        <v>1</v>
      </c>
      <c r="G42" s="41">
        <v>1</v>
      </c>
      <c r="H42" s="179">
        <v>6.35</v>
      </c>
      <c r="I42" s="41">
        <f t="shared" si="0"/>
        <v>6.35</v>
      </c>
      <c r="J42" s="41"/>
    </row>
    <row r="43" spans="1:10" ht="12.95" customHeight="1">
      <c r="A43" s="185">
        <v>41</v>
      </c>
      <c r="B43" s="184"/>
      <c r="C43" s="86" t="s">
        <v>164</v>
      </c>
      <c r="D43" s="36" t="s">
        <v>191</v>
      </c>
      <c r="E43" s="40">
        <v>1</v>
      </c>
      <c r="F43" s="40">
        <v>1</v>
      </c>
      <c r="G43" s="41">
        <v>1</v>
      </c>
      <c r="H43" s="177">
        <v>6.35</v>
      </c>
      <c r="I43" s="41">
        <f t="shared" si="0"/>
        <v>6.35</v>
      </c>
      <c r="J43" s="41"/>
    </row>
    <row r="44" spans="1:10" ht="12.95" customHeight="1">
      <c r="A44" s="109">
        <v>42</v>
      </c>
      <c r="B44" s="184"/>
      <c r="C44" s="86" t="s">
        <v>164</v>
      </c>
      <c r="D44" s="36" t="s">
        <v>192</v>
      </c>
      <c r="E44" s="40">
        <v>1</v>
      </c>
      <c r="F44" s="40">
        <v>1</v>
      </c>
      <c r="G44" s="41">
        <v>1</v>
      </c>
      <c r="H44" s="179">
        <v>6.35</v>
      </c>
      <c r="I44" s="41">
        <f t="shared" si="0"/>
        <v>6.35</v>
      </c>
      <c r="J44" s="41"/>
    </row>
    <row r="45" spans="1:10" ht="12.95" customHeight="1">
      <c r="A45" s="185">
        <v>43</v>
      </c>
      <c r="B45" s="184"/>
      <c r="C45" s="86" t="s">
        <v>164</v>
      </c>
      <c r="D45" s="36" t="s">
        <v>195</v>
      </c>
      <c r="E45" s="40">
        <v>1</v>
      </c>
      <c r="F45" s="40">
        <v>1</v>
      </c>
      <c r="G45" s="41">
        <v>1</v>
      </c>
      <c r="H45" s="177">
        <v>6.35</v>
      </c>
      <c r="I45" s="41">
        <f t="shared" si="0"/>
        <v>6.35</v>
      </c>
      <c r="J45" s="41"/>
    </row>
    <row r="46" spans="1:10" ht="12.95" customHeight="1">
      <c r="A46" s="109">
        <v>44</v>
      </c>
      <c r="B46" s="184"/>
      <c r="C46" s="86" t="s">
        <v>164</v>
      </c>
      <c r="D46" s="36" t="s">
        <v>188</v>
      </c>
      <c r="E46" s="40">
        <v>1</v>
      </c>
      <c r="F46" s="40">
        <v>1</v>
      </c>
      <c r="G46" s="41">
        <v>1</v>
      </c>
      <c r="H46" s="179">
        <v>6.35</v>
      </c>
      <c r="I46" s="41">
        <f>H46*G46*F46</f>
        <v>6.35</v>
      </c>
      <c r="J46" s="41"/>
    </row>
    <row r="47" spans="1:10" ht="12.95" customHeight="1">
      <c r="A47" s="185">
        <v>45</v>
      </c>
      <c r="B47" s="184"/>
      <c r="C47" s="86" t="s">
        <v>164</v>
      </c>
      <c r="D47" s="36" t="s">
        <v>189</v>
      </c>
      <c r="E47" s="40">
        <v>1</v>
      </c>
      <c r="F47" s="40">
        <v>1</v>
      </c>
      <c r="G47" s="41">
        <v>1</v>
      </c>
      <c r="H47" s="177">
        <v>4.2</v>
      </c>
      <c r="I47" s="41">
        <f>H47*G47*F47</f>
        <v>4.2</v>
      </c>
      <c r="J47" s="41"/>
    </row>
    <row r="48" spans="1:10" ht="12.95" customHeight="1">
      <c r="A48" s="109">
        <v>46</v>
      </c>
      <c r="B48" s="184"/>
      <c r="C48" s="86" t="s">
        <v>164</v>
      </c>
      <c r="D48" s="36" t="s">
        <v>189</v>
      </c>
      <c r="E48" s="40">
        <v>1</v>
      </c>
      <c r="F48" s="40">
        <v>1</v>
      </c>
      <c r="G48" s="41">
        <v>1</v>
      </c>
      <c r="H48" s="179">
        <v>4.2</v>
      </c>
      <c r="I48" s="41">
        <f>H48*G48*F48</f>
        <v>4.2</v>
      </c>
      <c r="J48" s="41"/>
    </row>
    <row r="49" spans="1:10" ht="12.95" customHeight="1">
      <c r="A49" s="185">
        <v>47</v>
      </c>
      <c r="B49" s="184"/>
      <c r="C49" s="86" t="s">
        <v>164</v>
      </c>
      <c r="D49" s="36" t="s">
        <v>189</v>
      </c>
      <c r="E49" s="40">
        <v>1</v>
      </c>
      <c r="F49" s="40">
        <v>1</v>
      </c>
      <c r="G49" s="41">
        <v>1</v>
      </c>
      <c r="H49" s="177">
        <v>4.2</v>
      </c>
      <c r="I49" s="41">
        <f>H49*G49*F49</f>
        <v>4.2</v>
      </c>
      <c r="J49" s="41"/>
    </row>
    <row r="50" spans="1:10" ht="12.95" customHeight="1">
      <c r="A50" s="41"/>
      <c r="B50" s="64"/>
      <c r="C50" s="64"/>
      <c r="D50" s="64"/>
      <c r="E50" s="60"/>
      <c r="F50" s="60"/>
      <c r="G50" s="60"/>
      <c r="H50" s="181"/>
      <c r="I50" s="60"/>
      <c r="J50" s="60"/>
    </row>
    <row r="51" spans="1:10" ht="12.95" customHeight="1" thickBot="1">
      <c r="A51" s="65"/>
      <c r="B51" s="117"/>
      <c r="C51" s="117"/>
      <c r="D51" s="117"/>
      <c r="E51" s="182"/>
      <c r="F51" s="182"/>
      <c r="G51" s="117"/>
      <c r="H51" s="183"/>
      <c r="I51" s="183"/>
      <c r="J51" s="117"/>
    </row>
    <row r="52" spans="1:10" ht="12.95" customHeight="1" thickBot="1">
      <c r="A52" s="46"/>
      <c r="B52" s="46" t="s">
        <v>43</v>
      </c>
      <c r="C52" s="46">
        <v>1</v>
      </c>
      <c r="D52" s="46">
        <v>4</v>
      </c>
      <c r="E52" s="46">
        <f>SUM(E3:E51)</f>
        <v>41</v>
      </c>
      <c r="F52" s="46"/>
      <c r="G52" s="46">
        <f>SUM(G3:G51)</f>
        <v>42</v>
      </c>
      <c r="H52" s="46"/>
      <c r="I52" s="46">
        <f>SUM(I3:I51)</f>
        <v>324.8</v>
      </c>
      <c r="J52" s="83"/>
    </row>
    <row r="53" spans="1:10" ht="12.95" customHeight="1" thickBot="1">
      <c r="A53" s="46"/>
      <c r="B53" s="404" t="s">
        <v>9</v>
      </c>
      <c r="C53" s="405"/>
      <c r="D53" s="405"/>
      <c r="E53" s="405"/>
      <c r="F53" s="406"/>
      <c r="G53" s="47"/>
      <c r="H53" s="47"/>
      <c r="I53" s="49">
        <f>I52*1.7</f>
        <v>552.16</v>
      </c>
      <c r="J53" s="83"/>
    </row>
  </sheetData>
  <mergeCells count="2">
    <mergeCell ref="B53:F53"/>
    <mergeCell ref="A1:J1"/>
  </mergeCells>
  <pageMargins left="0.25" right="0.25" top="0.75" bottom="0.75" header="0.3" footer="0.3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13</vt:i4>
      </vt:variant>
      <vt:variant>
        <vt:lpstr>טווחים בעלי שם</vt:lpstr>
      </vt:variant>
      <vt:variant>
        <vt:i4>1</vt:i4>
      </vt:variant>
    </vt:vector>
  </HeadingPairs>
  <TitlesOfParts>
    <vt:vector size="14" baseType="lpstr">
      <vt:lpstr>אגף הביטחון</vt:lpstr>
      <vt:lpstr>קשר וזיקות</vt:lpstr>
      <vt:lpstr>לשכ' המנהל  ויפ"א</vt:lpstr>
      <vt:lpstr>ס' מנהל  -בקרה פיקוח ורכש ,עוזמ</vt:lpstr>
      <vt:lpstr>תקציבים, מחקר</vt:lpstr>
      <vt:lpstr>לשכה משפטית</vt:lpstr>
      <vt:lpstr>חטיבת שופטים</vt:lpstr>
      <vt:lpstr>בינוי לוגיסטקה ופרוג</vt:lpstr>
      <vt:lpstr>חשבות</vt:lpstr>
      <vt:lpstr>משאבי  אנוש , שרות</vt:lpstr>
      <vt:lpstr>מחשוב  </vt:lpstr>
      <vt:lpstr>ביקורת</vt:lpstr>
      <vt:lpstr>תפעול מזכירויות </vt:lpstr>
      <vt:lpstr>'לשכ'' המנהל  ויפ"א'!WPrint_Area_W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משה נוסרתי</dc:creator>
  <cp:keywords/>
  <dc:description/>
  <cp:lastModifiedBy>אליהו ענבים</cp:lastModifiedBy>
  <dcterms:created xsi:type="dcterms:W3CDTF">2021-12-26T15:25:43Z</dcterms:created>
  <dcterms:modified xsi:type="dcterms:W3CDTF">2026-02-08T15:48:46Z</dcterms:modified>
  <cp:category/>
</cp:coreProperties>
</file>